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22" activeTab="0"/>
  </bookViews>
  <sheets>
    <sheet name="ПРАЙС-ЛИСТ ИЗ С.ПЕТЕРБУРГА" sheetId="1" r:id="rId1"/>
    <sheet name="АВТОЭКСПЕДИРОВАНИЕ С.ПЕТЕРБУРГ" sheetId="2" r:id="rId2"/>
  </sheets>
  <definedNames>
    <definedName name="Excel_BuiltIn_Print_Area_1_1_1">#REF!</definedName>
  </definedNames>
  <calcPr fullCalcOnLoad="1" refMode="R1C1"/>
</workbook>
</file>

<file path=xl/sharedStrings.xml><?xml version="1.0" encoding="utf-8"?>
<sst xmlns="http://schemas.openxmlformats.org/spreadsheetml/2006/main" count="309" uniqueCount="210">
  <si>
    <t>FASTrans</t>
  </si>
  <si>
    <t>Ваше грузовое везение!</t>
  </si>
  <si>
    <t>Транспортная компания</t>
  </si>
  <si>
    <t>Санкт-Петербург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</si>
  <si>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</si>
  <si>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r>
      <rPr>
        <b/>
        <sz val="9"/>
        <color indexed="8"/>
        <rFont val="Arial"/>
        <family val="2"/>
      </rPr>
      <t xml:space="preserve">ул. Кубинская д.76 кор. 4а, тел. (812)313-50-99 </t>
    </r>
    <r>
      <rPr>
        <b/>
        <sz val="9"/>
        <color indexed="10"/>
        <rFont val="Arial"/>
        <family val="2"/>
      </rPr>
      <t>(платный въезд - 50р)</t>
    </r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</si>
  <si>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</si>
  <si>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ИЗ САНКТ-ПЕТЕРБУРГА В:</t>
  </si>
  <si>
    <t>Сут. в пути</t>
  </si>
  <si>
    <t>Стоимость сборной перевозки: по массе (р./кг.) / по объему (р./м3)*</t>
  </si>
  <si>
    <t>ВЕС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</si>
  <si>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</si>
  <si>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</si>
  <si>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</si>
  <si>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</si>
  <si>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</si>
  <si>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</si>
  <si>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</si>
  <si>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</si>
  <si>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</si>
  <si>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</si>
  <si>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</si>
  <si>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ОБЪЕМ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</si>
  <si>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</si>
  <si>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</si>
  <si>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</si>
  <si>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</si>
  <si>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</si>
  <si>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</si>
  <si>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</si>
  <si>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</si>
  <si>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</si>
  <si>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</si>
  <si>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</si>
  <si>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</si>
  <si>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4/5</t>
  </si>
  <si>
    <t>р/кг</t>
  </si>
  <si>
    <t>р/м3</t>
  </si>
  <si>
    <t>КРАСНОДАР</t>
  </si>
  <si>
    <t>2/3</t>
  </si>
  <si>
    <t>Дог</t>
  </si>
  <si>
    <t>МОСКВУ</t>
  </si>
  <si>
    <t>1/2</t>
  </si>
  <si>
    <t>НАБЕРЕЖНЫЕ ЧЕЛНЫ</t>
  </si>
  <si>
    <t>3/4</t>
  </si>
  <si>
    <t>НЕФТЕЮГАНСК</t>
  </si>
  <si>
    <t>8/9</t>
  </si>
  <si>
    <t>НИЖНЕВАРТОВСК</t>
  </si>
  <si>
    <t>НОВОСИБИРСК</t>
  </si>
  <si>
    <t>НОЯБРЬСК</t>
  </si>
  <si>
    <t>10/12</t>
  </si>
  <si>
    <t>НЯГАНЬ</t>
  </si>
  <si>
    <t>7/8</t>
  </si>
  <si>
    <t>ОМСК</t>
  </si>
  <si>
    <t>ПЕРМЬ</t>
  </si>
  <si>
    <t>4</t>
  </si>
  <si>
    <t>РОСТОВ-НА-ДОНУ</t>
  </si>
  <si>
    <t>СТРЕЖЕВОЙ</t>
  </si>
  <si>
    <t>9/11</t>
  </si>
  <si>
    <t>дог</t>
  </si>
  <si>
    <t>СУРГУТ</t>
  </si>
  <si>
    <t>ТОБОЛЬСК</t>
  </si>
  <si>
    <t>6/7</t>
  </si>
  <si>
    <t>ТОМСК</t>
  </si>
  <si>
    <t>ТЮМЕНЬ</t>
  </si>
  <si>
    <t>5/6</t>
  </si>
  <si>
    <t>ХАНТЫ-МАНСИЙСК</t>
  </si>
  <si>
    <t>10/11</t>
  </si>
  <si>
    <t>ЧЕЛЯБИНСК</t>
  </si>
  <si>
    <t>Окончательные объем и  вес принимаются с учетом обрешетки и поправочным коэффициентом 1,1 на укладку</t>
  </si>
  <si>
    <t>** из г. Нягань идет доставка в Белоярский и Березово, тариф сообщает г. Нягань: перевозка Санкт-Петербург-Нягань+тариф до этих городов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</si>
  <si>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</si>
  <si>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rPr>
        <b/>
        <sz val="7"/>
        <rFont val="Arial"/>
        <family val="2"/>
      </rP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</si>
  <si>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</si>
  <si>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</si>
  <si>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</si>
  <si>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</si>
  <si>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</si>
  <si>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</si>
  <si>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</si>
  <si>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</si>
  <si>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</si>
  <si>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</si>
  <si>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</si>
  <si>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</si>
  <si>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</si>
  <si>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</si>
  <si>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</si>
  <si>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</si>
  <si>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</si>
  <si>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</si>
  <si>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</si>
  <si>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</si>
  <si>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погрузо-разгрузочные операции на складе отправителя/получателя</t>
  </si>
  <si>
    <t>1500 руб/1 грузчик</t>
  </si>
  <si>
    <t>ГОРОД</t>
  </si>
  <si>
    <t>КОНТАКТЫ</t>
  </si>
  <si>
    <r>
      <rPr>
        <b/>
        <sz val="7"/>
        <rFont val="Cambria"/>
        <family val="1"/>
      </rP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</si>
  <si>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(495) 221-06-53 infoman@fastrans.ru</t>
  </si>
  <si>
    <t>СУРГУТ +2</t>
  </si>
  <si>
    <t>(3462) 555-545 sr@fastrans.ru</t>
  </si>
  <si>
    <t>ЕКАТЕРИНБУРГ +2</t>
  </si>
  <si>
    <t>(343) 383-10-55, 345-63-36 ek@fastrans.ru</t>
  </si>
  <si>
    <t>НЕФТЕЮГАНСК +2</t>
  </si>
  <si>
    <t>(3463) 288-288  nf@fastrans.ru</t>
  </si>
  <si>
    <t>ПЕРМЬ +2</t>
  </si>
  <si>
    <t>(342) 217-93-28, 217-93-27 perm@fastrans.ru</t>
  </si>
  <si>
    <t>НИЖНЕВАРТОВСК +2</t>
  </si>
  <si>
    <t xml:space="preserve">(3466) 29-66-01, 29-66-02, 29-66-03  nv@fastrans.ru  </t>
  </si>
  <si>
    <t>ТОБОЛЬСК +2</t>
  </si>
  <si>
    <t>(3456) 27-06-00, 270601 tob@fastrans.ru</t>
  </si>
  <si>
    <t>НОЯБРЬСК +2</t>
  </si>
  <si>
    <t>(3496) 354-987, 354-991, 354-994  nb@fastrans.ru</t>
  </si>
  <si>
    <t>ТЮМЕНЬ +2</t>
  </si>
  <si>
    <t>(3452) 682288, 422578  tum@fastrans.ru</t>
  </si>
  <si>
    <t>НЯГАНЬ +2</t>
  </si>
  <si>
    <t>(34672) 77774, 77775  ng@fastrans.ru</t>
  </si>
  <si>
    <t>ЧЕЛЯБИНСК +2</t>
  </si>
  <si>
    <t>(351) 210-23-71, 210-23-72, 210-23-73 chel@fastrans.ru</t>
  </si>
  <si>
    <t>НОВОСИБИРСК +3</t>
  </si>
  <si>
    <t>(383) 367-12-22, 310-26-70 novosibirsk@fastrans.ru</t>
  </si>
  <si>
    <t>ОМСК +3</t>
  </si>
  <si>
    <t>(3812) 463201, 463202,378486 omsk@fastrans.ru</t>
  </si>
  <si>
    <t>САНКТ-ПЕТЕРБУРГ</t>
  </si>
  <si>
    <t>(812) 313-50-99 spb@fastrans.ru</t>
  </si>
  <si>
    <t>(8552) 200-737 nab@fastrans.ru</t>
  </si>
  <si>
    <t>ТОМСК +4</t>
  </si>
  <si>
    <t>(3822) 71-50-02, 71-50-04 tomsk@fastrans.ru</t>
  </si>
  <si>
    <t>(861) 212-30-14 kr@fastrans.ru</t>
  </si>
  <si>
    <t>ИВАНОВО</t>
  </si>
  <si>
    <t>(4932)504646 4932@fastrans.ru</t>
  </si>
  <si>
    <t>Адрес: гор. Санкт-Петербург, ул. Кубинская д.76 кор. 4а
тел./факс: 8(812)313-50-99
е-mail: spb@fastrans.ru</t>
  </si>
  <si>
    <t xml:space="preserve"> 8-800-777-89-15</t>
  </si>
  <si>
    <t>Прайс-лист на услуги автоэкспедирования по гор. Санкт-Петербург.</t>
  </si>
  <si>
    <t>Услуга</t>
  </si>
  <si>
    <t>Вес, кг</t>
  </si>
  <si>
    <t>до 50</t>
  </si>
  <si>
    <t>до 100</t>
  </si>
  <si>
    <t xml:space="preserve">до 500 </t>
  </si>
  <si>
    <t>До 1 500</t>
  </si>
  <si>
    <t>до 7 000</t>
  </si>
  <si>
    <t>до 10 000</t>
  </si>
  <si>
    <t>до 20 000</t>
  </si>
  <si>
    <t>Объем, м3</t>
  </si>
  <si>
    <t>до 0,3</t>
  </si>
  <si>
    <t>до 1</t>
  </si>
  <si>
    <t>Габариты Д*Ш*В, м</t>
  </si>
  <si>
    <t>до 0,5/0,5/0,5</t>
  </si>
  <si>
    <t>до   1,5/1/1</t>
  </si>
  <si>
    <t>до   2/1/1,2</t>
  </si>
  <si>
    <t>до 3/1,7/1,5</t>
  </si>
  <si>
    <t>до 3/1,7/1,7</t>
  </si>
  <si>
    <t>до      4/2/2</t>
  </si>
  <si>
    <t>до 6/2,4/2,4</t>
  </si>
  <si>
    <t>до 7/2,4/2,4</t>
  </si>
  <si>
    <t>до 13,6/2,4/2,5</t>
  </si>
  <si>
    <t>Стоимость автоэкспедирования грузов по городу *</t>
  </si>
  <si>
    <t>руб.</t>
  </si>
  <si>
    <t>Автоэкспедирование отдаленный район**</t>
  </si>
  <si>
    <t>Ставка за городом***</t>
  </si>
  <si>
    <t>руб./км</t>
  </si>
  <si>
    <t>Стоимость растентовки</t>
  </si>
  <si>
    <t>-</t>
  </si>
  <si>
    <t>Норматив погрузки/выгрузки</t>
  </si>
  <si>
    <t>час</t>
  </si>
  <si>
    <t>20мин</t>
  </si>
  <si>
    <t>Стоимость сверхнормативного времени погрузки/выгрузки</t>
  </si>
  <si>
    <t>руб./час</t>
  </si>
  <si>
    <t xml:space="preserve">4. Время подачи заявок на автоэкспедирование с 9:00 до 18:00 дня предшествующему забору груза. </t>
  </si>
  <si>
    <t>5. Стоимость погрузо-разгрузочных работ осуществляемых водителем-экспедитором составляет 1000руб/час. При условии работ на уровне первого этажа, веса одного тарного места не более 30кг и общего веса груза не более 300кг. Дополнительная работа водителя-экспедитора расчитывается индивидуально.</t>
  </si>
  <si>
    <t>6. Стоимость услуг автоэкспедирования в не рабочее время, выходные и праздничные дни расчитывается с наценкой 50%.</t>
  </si>
  <si>
    <t>8. Тарифы на доставку груза в гипермаркеты и сетевые магазины тарифицируются индивидуально.</t>
  </si>
  <si>
    <t xml:space="preserve">9. Дополнительные точки загрузки/выгрузки  расположеные не более 1км друг от друга, тарифицируются за каждую дополнительную точку в размере 400руб. 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</si>
  <si>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</si>
  <si>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</si>
  <si>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3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</si>
  <si>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</si>
  <si>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НОВЫЙ УРЕНГОЙ</t>
  </si>
  <si>
    <t>(922)4792855; nur@fastrans.ru</t>
  </si>
  <si>
    <t>(351) 725-90-42, mag@fastrans.ru</t>
  </si>
  <si>
    <t>(863) 302-03-61 rnd@fastrans.ru</t>
  </si>
  <si>
    <t>Действует с 01.09.2019</t>
  </si>
  <si>
    <t>До 300</t>
  </si>
  <si>
    <t>До 3000</t>
  </si>
  <si>
    <t>До 5000</t>
  </si>
  <si>
    <t>До 1,5</t>
  </si>
  <si>
    <t>До 7</t>
  </si>
  <si>
    <t>До 14</t>
  </si>
  <si>
    <t>До 20</t>
  </si>
  <si>
    <t>До 33</t>
  </si>
  <si>
    <t>До 82</t>
  </si>
  <si>
    <t>30 мин</t>
  </si>
  <si>
    <t>60 мин</t>
  </si>
  <si>
    <t>90 мин</t>
  </si>
  <si>
    <r>
      <t>1. Услуга автоэкспедирование по городу</t>
    </r>
    <r>
      <rPr>
        <b/>
        <sz val="9"/>
        <rFont val="Montserrat"/>
        <family val="0"/>
      </rPr>
      <t>*</t>
    </r>
    <r>
      <rPr>
        <sz val="9"/>
        <rFont val="Montserrat"/>
        <family val="0"/>
      </rPr>
      <t xml:space="preserve"> - забор/доставка груза в пределах города по одному адресу;</t>
    </r>
  </si>
  <si>
    <r>
      <t>2. Отдаленные районы</t>
    </r>
    <r>
      <rPr>
        <b/>
        <sz val="9"/>
        <rFont val="Montserrat"/>
        <family val="0"/>
      </rPr>
      <t>**</t>
    </r>
    <r>
      <rPr>
        <sz val="9"/>
        <rFont val="Montserrat"/>
        <family val="0"/>
      </rPr>
      <t xml:space="preserve"> :</t>
    </r>
    <r>
      <rPr>
        <b/>
        <sz val="9"/>
        <rFont val="Montserrat"/>
        <family val="0"/>
      </rPr>
      <t xml:space="preserve"> Стрельна, Петергоф, Ломоносов, Сестрорецк, Парголово, Лисий нос, Ольгино, Лахта</t>
    </r>
    <r>
      <rPr>
        <sz val="9"/>
        <rFont val="Montserrat"/>
        <family val="0"/>
      </rPr>
      <t>;</t>
    </r>
  </si>
  <si>
    <r>
      <t>3.</t>
    </r>
    <r>
      <rPr>
        <b/>
        <sz val="9"/>
        <rFont val="Montserrat"/>
        <family val="0"/>
      </rPr>
      <t xml:space="preserve"> ***</t>
    </r>
    <r>
      <rPr>
        <sz val="9"/>
        <rFont val="Montserrat"/>
        <family val="0"/>
      </rPr>
      <t xml:space="preserve">Расчет по области считается с ближайшего съезда с КАД и тарифицируется по формуле - </t>
    </r>
    <r>
      <rPr>
        <b/>
        <sz val="9"/>
        <rFont val="Montserrat"/>
        <family val="0"/>
      </rPr>
      <t>км*2*руб./км +постановка машины</t>
    </r>
  </si>
  <si>
    <t>7. Заявка на автоэкспедирование "день в день" расчитывается с наценкой 30% . При условии подачи заявки до 13:00 и наличия свободного автотранспорта.</t>
  </si>
  <si>
    <t>10-12</t>
  </si>
  <si>
    <t>ТАЗОВСКИЙ</t>
  </si>
  <si>
    <t>КОРОТЧАЕВО</t>
  </si>
  <si>
    <t>ПАНГОДЫ</t>
  </si>
  <si>
    <t>9-11</t>
  </si>
  <si>
    <t>ГУБКИНСКИЙ</t>
  </si>
  <si>
    <t>ТАРКО-САЛЕ</t>
  </si>
  <si>
    <t>НАДЫМ</t>
  </si>
  <si>
    <t>Расценки действуют с 16.10.2019 г.</t>
  </si>
  <si>
    <t>5-6</t>
  </si>
  <si>
    <t>БЕРЕЗНИКИ</t>
  </si>
  <si>
    <t>СЕВАСТОПОЛЬ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</si>
</sst>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"/>
    <numFmt numFmtId="175" formatCode="0.00;[Red]0.00"/>
    <numFmt numFmtId="176" formatCode="0;[Red]0"/>
    <numFmt numFmtId="177" formatCode="#,##0.00\ _₽;[Red]#,##0.00\ _₽"/>
    <numFmt numFmtId="178" formatCode="0.0;[Red]0.0"/>
    <numFmt numFmtId="179" formatCode="0;[Red]\-0"/>
  </numFmts>
  <fonts count="81">
    <font>
      <sz val="10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b/>
      <sz val="16"/>
      <color indexed="62"/>
      <name val="Arial"/>
      <family val="2"/>
    </font>
    <font>
      <sz val="16"/>
      <color indexed="62"/>
      <name val="Arial Black"/>
      <family val="2"/>
    </font>
    <font>
      <b/>
      <sz val="16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u val="single"/>
      <sz val="7"/>
      <color indexed="62"/>
      <name val="Arial"/>
      <family val="2"/>
    </font>
    <font>
      <b/>
      <sz val="7"/>
      <color indexed="62"/>
      <name val="Arial"/>
      <family val="2"/>
    </font>
    <font>
      <b/>
      <i/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b/>
      <i/>
      <sz val="5.5"/>
      <name val="Cambria"/>
      <family val="1"/>
    </font>
    <font>
      <sz val="7"/>
      <name val="Cambria"/>
      <family val="1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Montserrat Medium"/>
      <family val="0"/>
    </font>
    <font>
      <sz val="10"/>
      <name val="Montserrat Medium"/>
      <family val="0"/>
    </font>
    <font>
      <sz val="16"/>
      <color indexed="18"/>
      <name val="Montserrat ExtraBold"/>
      <family val="0"/>
    </font>
    <font>
      <b/>
      <sz val="11"/>
      <color indexed="8"/>
      <name val="Montserrat Light"/>
      <family val="0"/>
    </font>
    <font>
      <sz val="9"/>
      <name val="Arial"/>
      <family val="2"/>
    </font>
    <font>
      <b/>
      <sz val="8"/>
      <color indexed="8"/>
      <name val="Montserrat Light"/>
      <family val="0"/>
    </font>
    <font>
      <b/>
      <sz val="9"/>
      <color indexed="8"/>
      <name val="Montserrat SemiBold"/>
      <family val="0"/>
    </font>
    <font>
      <b/>
      <sz val="9"/>
      <name val="Montserrat SemiBold"/>
      <family val="0"/>
    </font>
    <font>
      <sz val="9"/>
      <color indexed="8"/>
      <name val="Montserrat Medium"/>
      <family val="0"/>
    </font>
    <font>
      <sz val="9"/>
      <name val="Montserrat Medium"/>
      <family val="0"/>
    </font>
    <font>
      <sz val="9"/>
      <name val="Montserrat"/>
      <family val="0"/>
    </font>
    <font>
      <b/>
      <sz val="9"/>
      <name val="Montserrat"/>
      <family val="0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0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8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54" applyNumberFormat="1" applyFont="1" applyFill="1" applyBorder="1" applyAlignment="1">
      <alignment horizontal="center" vertical="center"/>
      <protection/>
    </xf>
    <xf numFmtId="0" fontId="14" fillId="33" borderId="10" xfId="0" applyNumberFormat="1" applyFont="1" applyFill="1" applyBorder="1" applyAlignment="1">
      <alignment horizontal="center" vertical="center" wrapText="1"/>
    </xf>
    <xf numFmtId="0" fontId="13" fillId="33" borderId="10" xfId="54" applyNumberFormat="1" applyFont="1" applyFill="1" applyBorder="1" applyAlignment="1">
      <alignment horizontal="center" vertical="center" wrapText="1"/>
      <protection/>
    </xf>
    <xf numFmtId="0" fontId="13" fillId="33" borderId="11" xfId="0" applyNumberFormat="1" applyFont="1" applyFill="1" applyBorder="1" applyAlignment="1">
      <alignment horizontal="center" vertical="center" wrapText="1"/>
    </xf>
    <xf numFmtId="0" fontId="13" fillId="33" borderId="11" xfId="0" applyNumberFormat="1" applyFont="1" applyFill="1" applyBorder="1" applyAlignment="1">
      <alignment horizontal="center" vertical="center"/>
    </xf>
    <xf numFmtId="0" fontId="14" fillId="33" borderId="11" xfId="0" applyNumberFormat="1" applyFont="1" applyFill="1" applyBorder="1" applyAlignment="1">
      <alignment horizontal="center" vertical="center"/>
    </xf>
    <xf numFmtId="0" fontId="13" fillId="33" borderId="11" xfId="54" applyNumberFormat="1" applyFont="1" applyFill="1" applyBorder="1" applyAlignment="1">
      <alignment horizontal="center" vertical="center" wrapText="1"/>
      <protection/>
    </xf>
    <xf numFmtId="2" fontId="15" fillId="0" borderId="12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174" fontId="16" fillId="0" borderId="12" xfId="0" applyNumberFormat="1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 vertical="top"/>
    </xf>
    <xf numFmtId="0" fontId="20" fillId="33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>
      <alignment vertical="center" wrapText="1"/>
    </xf>
    <xf numFmtId="49" fontId="19" fillId="0" borderId="14" xfId="0" applyNumberFormat="1" applyFont="1" applyFill="1" applyBorder="1" applyAlignment="1">
      <alignment vertical="center" wrapText="1"/>
    </xf>
    <xf numFmtId="49" fontId="22" fillId="33" borderId="15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vertical="center" wrapText="1"/>
    </xf>
    <xf numFmtId="177" fontId="16" fillId="0" borderId="16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0" fontId="15" fillId="0" borderId="16" xfId="56" applyNumberFormat="1" applyFont="1" applyFill="1" applyBorder="1" applyAlignment="1">
      <alignment horizontal="center" vertical="center"/>
      <protection/>
    </xf>
    <xf numFmtId="173" fontId="15" fillId="0" borderId="12" xfId="0" applyNumberFormat="1" applyFont="1" applyFill="1" applyBorder="1" applyAlignment="1">
      <alignment horizontal="center" vertical="center"/>
    </xf>
    <xf numFmtId="0" fontId="15" fillId="0" borderId="17" xfId="54" applyFont="1" applyFill="1" applyBorder="1" applyAlignment="1">
      <alignment horizontal="center"/>
      <protection/>
    </xf>
    <xf numFmtId="2" fontId="15" fillId="0" borderId="18" xfId="0" applyNumberFormat="1" applyFont="1" applyFill="1" applyBorder="1" applyAlignment="1">
      <alignment horizontal="center" vertical="center"/>
    </xf>
    <xf numFmtId="2" fontId="16" fillId="0" borderId="18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/>
    </xf>
    <xf numFmtId="173" fontId="15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174" fontId="16" fillId="0" borderId="12" xfId="0" applyNumberFormat="1" applyFont="1" applyFill="1" applyBorder="1" applyAlignment="1">
      <alignment horizontal="center" vertical="top"/>
    </xf>
    <xf numFmtId="177" fontId="16" fillId="0" borderId="16" xfId="0" applyNumberFormat="1" applyFont="1" applyFill="1" applyBorder="1" applyAlignment="1">
      <alignment horizontal="center" vertical="top"/>
    </xf>
    <xf numFmtId="3" fontId="16" fillId="0" borderId="16" xfId="0" applyNumberFormat="1" applyFont="1" applyFill="1" applyBorder="1" applyAlignment="1">
      <alignment horizontal="center" vertical="top"/>
    </xf>
    <xf numFmtId="174" fontId="16" fillId="0" borderId="16" xfId="33" applyNumberFormat="1" applyFont="1" applyFill="1" applyBorder="1" applyAlignment="1">
      <alignment horizontal="center" vertical="top"/>
      <protection/>
    </xf>
    <xf numFmtId="3" fontId="16" fillId="0" borderId="16" xfId="33" applyNumberFormat="1" applyFont="1" applyFill="1" applyBorder="1" applyAlignment="1">
      <alignment horizontal="center" vertical="top"/>
      <protection/>
    </xf>
    <xf numFmtId="177" fontId="16" fillId="0" borderId="21" xfId="0" applyNumberFormat="1" applyFont="1" applyFill="1" applyBorder="1" applyAlignment="1">
      <alignment horizontal="center" vertical="center"/>
    </xf>
    <xf numFmtId="3" fontId="16" fillId="0" borderId="21" xfId="0" applyNumberFormat="1" applyFont="1" applyFill="1" applyBorder="1" applyAlignment="1">
      <alignment horizontal="center" vertical="center"/>
    </xf>
    <xf numFmtId="0" fontId="15" fillId="0" borderId="21" xfId="56" applyNumberFormat="1" applyFont="1" applyFill="1" applyBorder="1" applyAlignment="1">
      <alignment horizontal="center" vertical="center"/>
      <protection/>
    </xf>
    <xf numFmtId="2" fontId="16" fillId="0" borderId="22" xfId="0" applyNumberFormat="1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174" fontId="16" fillId="0" borderId="22" xfId="0" applyNumberFormat="1" applyFont="1" applyFill="1" applyBorder="1" applyAlignment="1">
      <alignment horizontal="center" vertical="center"/>
    </xf>
    <xf numFmtId="2" fontId="16" fillId="0" borderId="22" xfId="0" applyNumberFormat="1" applyFont="1" applyFill="1" applyBorder="1" applyAlignment="1">
      <alignment horizontal="center" vertical="center" wrapText="1"/>
    </xf>
    <xf numFmtId="173" fontId="15" fillId="0" borderId="22" xfId="0" applyNumberFormat="1" applyFont="1" applyFill="1" applyBorder="1" applyAlignment="1">
      <alignment horizontal="center" vertical="center"/>
    </xf>
    <xf numFmtId="3" fontId="15" fillId="0" borderId="22" xfId="0" applyNumberFormat="1" applyFont="1" applyFill="1" applyBorder="1" applyAlignment="1">
      <alignment horizontal="center" vertical="center"/>
    </xf>
    <xf numFmtId="3" fontId="15" fillId="0" borderId="23" xfId="54" applyNumberFormat="1" applyFont="1" applyFill="1" applyBorder="1" applyAlignment="1">
      <alignment horizontal="center"/>
      <protection/>
    </xf>
    <xf numFmtId="0" fontId="15" fillId="0" borderId="23" xfId="54" applyFont="1" applyFill="1" applyBorder="1" applyAlignment="1">
      <alignment horizontal="center"/>
      <protection/>
    </xf>
    <xf numFmtId="2" fontId="16" fillId="0" borderId="24" xfId="0" applyNumberFormat="1" applyFont="1" applyFill="1" applyBorder="1" applyAlignment="1">
      <alignment horizontal="center" vertical="center" wrapText="1"/>
    </xf>
    <xf numFmtId="3" fontId="16" fillId="0" borderId="25" xfId="0" applyNumberFormat="1" applyFont="1" applyFill="1" applyBorder="1" applyAlignment="1">
      <alignment horizontal="center" vertical="center"/>
    </xf>
    <xf numFmtId="2" fontId="16" fillId="0" borderId="23" xfId="0" applyNumberFormat="1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vertical="center"/>
    </xf>
    <xf numFmtId="173" fontId="15" fillId="0" borderId="26" xfId="0" applyNumberFormat="1" applyFont="1" applyFill="1" applyBorder="1" applyAlignment="1">
      <alignment horizontal="center"/>
    </xf>
    <xf numFmtId="3" fontId="16" fillId="0" borderId="22" xfId="0" applyNumberFormat="1" applyFont="1" applyFill="1" applyBorder="1" applyAlignment="1">
      <alignment horizontal="center" vertical="top"/>
    </xf>
    <xf numFmtId="0" fontId="16" fillId="0" borderId="22" xfId="0" applyNumberFormat="1" applyFont="1" applyFill="1" applyBorder="1" applyAlignment="1">
      <alignment horizontal="center" vertical="center"/>
    </xf>
    <xf numFmtId="174" fontId="16" fillId="0" borderId="22" xfId="0" applyNumberFormat="1" applyFont="1" applyFill="1" applyBorder="1" applyAlignment="1">
      <alignment horizontal="center" vertical="top"/>
    </xf>
    <xf numFmtId="177" fontId="16" fillId="0" borderId="21" xfId="0" applyNumberFormat="1" applyFont="1" applyFill="1" applyBorder="1" applyAlignment="1">
      <alignment horizontal="center" vertical="top"/>
    </xf>
    <xf numFmtId="3" fontId="16" fillId="0" borderId="21" xfId="0" applyNumberFormat="1" applyFont="1" applyFill="1" applyBorder="1" applyAlignment="1">
      <alignment horizontal="center" vertical="top"/>
    </xf>
    <xf numFmtId="174" fontId="16" fillId="0" borderId="21" xfId="33" applyNumberFormat="1" applyFont="1" applyFill="1" applyBorder="1" applyAlignment="1">
      <alignment horizontal="center" vertical="top"/>
      <protection/>
    </xf>
    <xf numFmtId="3" fontId="16" fillId="0" borderId="21" xfId="33" applyNumberFormat="1" applyFont="1" applyFill="1" applyBorder="1" applyAlignment="1">
      <alignment horizontal="center" vertical="top"/>
      <protection/>
    </xf>
    <xf numFmtId="173" fontId="15" fillId="0" borderId="27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177" fontId="16" fillId="0" borderId="28" xfId="0" applyNumberFormat="1" applyFont="1" applyFill="1" applyBorder="1" applyAlignment="1">
      <alignment horizontal="center" vertical="center"/>
    </xf>
    <xf numFmtId="3" fontId="16" fillId="0" borderId="28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174" fontId="16" fillId="0" borderId="20" xfId="0" applyNumberFormat="1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center"/>
    </xf>
    <xf numFmtId="173" fontId="15" fillId="0" borderId="20" xfId="0" applyNumberFormat="1" applyFont="1" applyFill="1" applyBorder="1" applyAlignment="1">
      <alignment horizontal="center" vertical="center"/>
    </xf>
    <xf numFmtId="0" fontId="15" fillId="0" borderId="29" xfId="54" applyFont="1" applyFill="1" applyBorder="1" applyAlignment="1">
      <alignment horizontal="center"/>
      <protection/>
    </xf>
    <xf numFmtId="2" fontId="15" fillId="0" borderId="30" xfId="0" applyNumberFormat="1" applyFont="1" applyFill="1" applyBorder="1" applyAlignment="1">
      <alignment horizontal="center" vertical="center"/>
    </xf>
    <xf numFmtId="3" fontId="16" fillId="0" borderId="31" xfId="0" applyNumberFormat="1" applyFont="1" applyFill="1" applyBorder="1" applyAlignment="1">
      <alignment horizontal="center" vertical="center"/>
    </xf>
    <xf numFmtId="2" fontId="15" fillId="0" borderId="29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174" fontId="16" fillId="0" borderId="20" xfId="0" applyNumberFormat="1" applyFont="1" applyFill="1" applyBorder="1" applyAlignment="1">
      <alignment horizontal="center" vertical="top"/>
    </xf>
    <xf numFmtId="3" fontId="16" fillId="0" borderId="20" xfId="0" applyNumberFormat="1" applyFont="1" applyFill="1" applyBorder="1" applyAlignment="1">
      <alignment horizontal="center" vertical="top"/>
    </xf>
    <xf numFmtId="177" fontId="16" fillId="0" borderId="28" xfId="0" applyNumberFormat="1" applyFont="1" applyFill="1" applyBorder="1" applyAlignment="1">
      <alignment horizontal="center" vertical="top"/>
    </xf>
    <xf numFmtId="3" fontId="16" fillId="0" borderId="28" xfId="0" applyNumberFormat="1" applyFont="1" applyFill="1" applyBorder="1" applyAlignment="1">
      <alignment horizontal="center" vertical="top"/>
    </xf>
    <xf numFmtId="174" fontId="16" fillId="0" borderId="28" xfId="33" applyNumberFormat="1" applyFont="1" applyFill="1" applyBorder="1" applyAlignment="1">
      <alignment horizontal="center" vertical="top"/>
      <protection/>
    </xf>
    <xf numFmtId="3" fontId="16" fillId="0" borderId="28" xfId="33" applyNumberFormat="1" applyFont="1" applyFill="1" applyBorder="1" applyAlignment="1">
      <alignment horizontal="center" vertical="top"/>
      <protection/>
    </xf>
    <xf numFmtId="0" fontId="14" fillId="0" borderId="10" xfId="56" applyNumberFormat="1" applyFont="1" applyFill="1" applyBorder="1" applyAlignment="1">
      <alignment horizontal="center" vertical="top"/>
      <protection/>
    </xf>
    <xf numFmtId="3" fontId="14" fillId="0" borderId="10" xfId="56" applyNumberFormat="1" applyFont="1" applyFill="1" applyBorder="1" applyAlignment="1">
      <alignment horizontal="center" vertical="top"/>
      <protection/>
    </xf>
    <xf numFmtId="3" fontId="14" fillId="0" borderId="10" xfId="0" applyNumberFormat="1" applyFont="1" applyFill="1" applyBorder="1" applyAlignment="1">
      <alignment horizontal="center" vertical="top"/>
    </xf>
    <xf numFmtId="1" fontId="14" fillId="0" borderId="10" xfId="56" applyNumberFormat="1" applyFont="1" applyFill="1" applyBorder="1" applyAlignment="1">
      <alignment horizontal="center" vertical="top" wrapText="1"/>
      <protection/>
    </xf>
    <xf numFmtId="3" fontId="35" fillId="34" borderId="20" xfId="0" applyNumberFormat="1" applyFont="1" applyFill="1" applyBorder="1" applyAlignment="1">
      <alignment horizontal="center" vertical="center"/>
    </xf>
    <xf numFmtId="173" fontId="15" fillId="34" borderId="12" xfId="0" applyNumberFormat="1" applyFont="1" applyFill="1" applyBorder="1" applyAlignment="1">
      <alignment horizontal="center" vertical="center"/>
    </xf>
    <xf numFmtId="173" fontId="15" fillId="34" borderId="22" xfId="0" applyNumberFormat="1" applyFont="1" applyFill="1" applyBorder="1" applyAlignment="1">
      <alignment horizontal="center" vertical="center"/>
    </xf>
    <xf numFmtId="0" fontId="15" fillId="34" borderId="12" xfId="0" applyNumberFormat="1" applyFont="1" applyFill="1" applyBorder="1" applyAlignment="1">
      <alignment horizontal="center" vertical="center"/>
    </xf>
    <xf numFmtId="3" fontId="15" fillId="34" borderId="12" xfId="0" applyNumberFormat="1" applyFont="1" applyFill="1" applyBorder="1" applyAlignment="1">
      <alignment horizontal="center" vertical="center"/>
    </xf>
    <xf numFmtId="3" fontId="15" fillId="34" borderId="22" xfId="0" applyNumberFormat="1" applyFont="1" applyFill="1" applyBorder="1" applyAlignment="1">
      <alignment horizontal="center" vertical="center"/>
    </xf>
    <xf numFmtId="0" fontId="43" fillId="0" borderId="32" xfId="56" applyNumberFormat="1" applyFont="1" applyFill="1" applyBorder="1" applyAlignment="1">
      <alignment horizontal="center" vertical="top"/>
      <protection/>
    </xf>
    <xf numFmtId="175" fontId="15" fillId="0" borderId="12" xfId="0" applyNumberFormat="1" applyFont="1" applyFill="1" applyBorder="1" applyAlignment="1">
      <alignment horizontal="center" vertical="center"/>
    </xf>
    <xf numFmtId="175" fontId="16" fillId="0" borderId="12" xfId="0" applyNumberFormat="1" applyFont="1" applyFill="1" applyBorder="1" applyAlignment="1">
      <alignment horizontal="center" vertical="center"/>
    </xf>
    <xf numFmtId="175" fontId="16" fillId="0" borderId="22" xfId="0" applyNumberFormat="1" applyFont="1" applyFill="1" applyBorder="1" applyAlignment="1">
      <alignment horizontal="center" vertical="center"/>
    </xf>
    <xf numFmtId="3" fontId="43" fillId="0" borderId="32" xfId="56" applyNumberFormat="1" applyFont="1" applyFill="1" applyBorder="1" applyAlignment="1">
      <alignment horizontal="center" vertical="top"/>
      <protection/>
    </xf>
    <xf numFmtId="176" fontId="15" fillId="0" borderId="12" xfId="0" applyNumberFormat="1" applyFont="1" applyFill="1" applyBorder="1" applyAlignment="1">
      <alignment horizontal="center" vertical="center"/>
    </xf>
    <xf numFmtId="176" fontId="16" fillId="0" borderId="12" xfId="0" applyNumberFormat="1" applyFont="1" applyFill="1" applyBorder="1" applyAlignment="1">
      <alignment horizontal="center" vertical="center"/>
    </xf>
    <xf numFmtId="176" fontId="16" fillId="0" borderId="22" xfId="0" applyNumberFormat="1" applyFont="1" applyFill="1" applyBorder="1" applyAlignment="1">
      <alignment horizontal="center" vertical="center"/>
    </xf>
    <xf numFmtId="0" fontId="43" fillId="34" borderId="32" xfId="56" applyNumberFormat="1" applyFont="1" applyFill="1" applyBorder="1" applyAlignment="1">
      <alignment horizontal="center" vertical="top"/>
      <protection/>
    </xf>
    <xf numFmtId="2" fontId="79" fillId="34" borderId="20" xfId="0" applyNumberFormat="1" applyFont="1" applyFill="1" applyBorder="1" applyAlignment="1">
      <alignment horizontal="center" vertical="center"/>
    </xf>
    <xf numFmtId="3" fontId="43" fillId="34" borderId="32" xfId="56" applyNumberFormat="1" applyFont="1" applyFill="1" applyBorder="1" applyAlignment="1">
      <alignment horizontal="center" vertical="top"/>
      <protection/>
    </xf>
    <xf numFmtId="3" fontId="79" fillId="34" borderId="20" xfId="0" applyNumberFormat="1" applyFont="1" applyFill="1" applyBorder="1" applyAlignment="1">
      <alignment horizontal="center" vertical="center"/>
    </xf>
    <xf numFmtId="3" fontId="79" fillId="34" borderId="12" xfId="0" applyNumberFormat="1" applyFont="1" applyFill="1" applyBorder="1" applyAlignment="1">
      <alignment horizontal="center" vertical="center"/>
    </xf>
    <xf numFmtId="3" fontId="79" fillId="34" borderId="22" xfId="0" applyNumberFormat="1" applyFont="1" applyFill="1" applyBorder="1" applyAlignment="1">
      <alignment horizontal="center" vertical="center"/>
    </xf>
    <xf numFmtId="2" fontId="79" fillId="34" borderId="26" xfId="0" applyNumberFormat="1" applyFont="1" applyFill="1" applyBorder="1" applyAlignment="1">
      <alignment horizontal="center" vertical="center"/>
    </xf>
    <xf numFmtId="175" fontId="16" fillId="34" borderId="10" xfId="56" applyNumberFormat="1" applyFont="1" applyFill="1" applyBorder="1" applyAlignment="1">
      <alignment horizontal="center" vertical="center" wrapText="1"/>
      <protection/>
    </xf>
    <xf numFmtId="177" fontId="16" fillId="34" borderId="10" xfId="0" applyNumberFormat="1" applyFont="1" applyFill="1" applyBorder="1" applyAlignment="1">
      <alignment horizontal="center" vertical="center"/>
    </xf>
    <xf numFmtId="174" fontId="16" fillId="0" borderId="20" xfId="33" applyNumberFormat="1" applyFont="1" applyFill="1" applyBorder="1" applyAlignment="1">
      <alignment horizontal="center" vertical="center"/>
      <protection/>
    </xf>
    <xf numFmtId="174" fontId="16" fillId="0" borderId="12" xfId="33" applyNumberFormat="1" applyFont="1" applyFill="1" applyBorder="1" applyAlignment="1">
      <alignment horizontal="center" vertical="center"/>
      <protection/>
    </xf>
    <xf numFmtId="174" fontId="16" fillId="0" borderId="22" xfId="33" applyNumberFormat="1" applyFont="1" applyFill="1" applyBorder="1" applyAlignment="1">
      <alignment horizontal="center" vertical="center"/>
      <protection/>
    </xf>
    <xf numFmtId="3" fontId="16" fillId="0" borderId="20" xfId="33" applyNumberFormat="1" applyFont="1" applyFill="1" applyBorder="1" applyAlignment="1">
      <alignment horizontal="center" vertical="center"/>
      <protection/>
    </xf>
    <xf numFmtId="3" fontId="16" fillId="0" borderId="12" xfId="33" applyNumberFormat="1" applyFont="1" applyFill="1" applyBorder="1" applyAlignment="1">
      <alignment horizontal="center" vertical="center"/>
      <protection/>
    </xf>
    <xf numFmtId="3" fontId="16" fillId="0" borderId="22" xfId="33" applyNumberFormat="1" applyFont="1" applyFill="1" applyBorder="1" applyAlignment="1">
      <alignment horizontal="center" vertical="center"/>
      <protection/>
    </xf>
    <xf numFmtId="0" fontId="14" fillId="35" borderId="32" xfId="56" applyNumberFormat="1" applyFont="1" applyFill="1" applyBorder="1" applyAlignment="1">
      <alignment horizontal="center" vertical="center"/>
      <protection/>
    </xf>
    <xf numFmtId="3" fontId="14" fillId="35" borderId="32" xfId="56" applyNumberFormat="1" applyFont="1" applyFill="1" applyBorder="1" applyAlignment="1">
      <alignment horizontal="center" vertical="center"/>
      <protection/>
    </xf>
    <xf numFmtId="49" fontId="25" fillId="0" borderId="12" xfId="55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29" fillId="0" borderId="0" xfId="43" applyNumberFormat="1" applyFont="1" applyFill="1" applyBorder="1" applyAlignment="1" applyProtection="1">
      <alignment horizontal="left"/>
      <protection/>
    </xf>
    <xf numFmtId="0" fontId="30" fillId="0" borderId="0" xfId="43" applyNumberFormat="1" applyFont="1" applyFill="1" applyBorder="1" applyAlignment="1" applyProtection="1">
      <alignment horizontal="right"/>
      <protection/>
    </xf>
    <xf numFmtId="0" fontId="31" fillId="0" borderId="0" xfId="0" applyFont="1" applyFill="1" applyAlignment="1">
      <alignment horizontal="center"/>
    </xf>
    <xf numFmtId="0" fontId="32" fillId="0" borderId="0" xfId="43" applyNumberFormat="1" applyFont="1" applyFill="1" applyBorder="1" applyAlignment="1" applyProtection="1">
      <alignment horizontal="right"/>
      <protection/>
    </xf>
    <xf numFmtId="0" fontId="33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9" fillId="36" borderId="17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49" fontId="39" fillId="0" borderId="17" xfId="0" applyNumberFormat="1" applyFont="1" applyFill="1" applyBorder="1" applyAlignment="1">
      <alignment horizontal="center" vertical="center" wrapText="1"/>
    </xf>
    <xf numFmtId="49" fontId="39" fillId="0" borderId="17" xfId="0" applyNumberFormat="1" applyFont="1" applyFill="1" applyBorder="1" applyAlignment="1">
      <alignment horizontal="center" vertical="center"/>
    </xf>
    <xf numFmtId="49" fontId="40" fillId="0" borderId="17" xfId="0" applyNumberFormat="1" applyFont="1" applyFill="1" applyBorder="1" applyAlignment="1">
      <alignment horizontal="center" vertical="center"/>
    </xf>
    <xf numFmtId="0" fontId="39" fillId="36" borderId="17" xfId="0" applyFont="1" applyFill="1" applyBorder="1" applyAlignment="1">
      <alignment horizontal="center" vertical="center" wrapText="1"/>
    </xf>
    <xf numFmtId="0" fontId="40" fillId="36" borderId="1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6" borderId="0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wrapText="1"/>
    </xf>
    <xf numFmtId="172" fontId="9" fillId="0" borderId="33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12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/>
    </xf>
    <xf numFmtId="49" fontId="14" fillId="0" borderId="10" xfId="56" applyNumberFormat="1" applyFont="1" applyFill="1" applyBorder="1" applyAlignment="1">
      <alignment horizontal="center" vertical="center"/>
      <protection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34" xfId="0" applyNumberFormat="1" applyFont="1" applyFill="1" applyBorder="1" applyAlignment="1">
      <alignment horizontal="center" vertical="center" wrapText="1"/>
    </xf>
    <xf numFmtId="0" fontId="15" fillId="0" borderId="10" xfId="57" applyNumberFormat="1" applyFont="1" applyFill="1" applyBorder="1" applyAlignment="1">
      <alignment horizontal="center" vertical="center" wrapText="1"/>
      <protection/>
    </xf>
    <xf numFmtId="0" fontId="15" fillId="0" borderId="28" xfId="56" applyNumberFormat="1" applyFont="1" applyFill="1" applyBorder="1" applyAlignment="1">
      <alignment horizontal="center" vertical="center"/>
      <protection/>
    </xf>
    <xf numFmtId="0" fontId="14" fillId="0" borderId="11" xfId="0" applyNumberFormat="1" applyFont="1" applyFill="1" applyBorder="1" applyAlignment="1">
      <alignment horizontal="left" vertical="center"/>
    </xf>
    <xf numFmtId="0" fontId="14" fillId="0" borderId="34" xfId="0" applyNumberFormat="1" applyFont="1" applyFill="1" applyBorder="1" applyAlignment="1">
      <alignment horizontal="left" vertical="center"/>
    </xf>
    <xf numFmtId="49" fontId="14" fillId="0" borderId="32" xfId="56" applyNumberFormat="1" applyFont="1" applyFill="1" applyBorder="1" applyAlignment="1">
      <alignment horizontal="center" vertical="center"/>
      <protection/>
    </xf>
    <xf numFmtId="3" fontId="16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4" fillId="34" borderId="32" xfId="0" applyNumberFormat="1" applyFont="1" applyFill="1" applyBorder="1" applyAlignment="1">
      <alignment horizontal="left" vertical="center"/>
    </xf>
    <xf numFmtId="49" fontId="14" fillId="34" borderId="32" xfId="56" applyNumberFormat="1" applyFont="1" applyFill="1" applyBorder="1" applyAlignment="1">
      <alignment horizontal="center" vertical="center"/>
      <protection/>
    </xf>
    <xf numFmtId="176" fontId="79" fillId="34" borderId="10" xfId="56" applyNumberFormat="1" applyFont="1" applyFill="1" applyBorder="1" applyAlignment="1">
      <alignment horizontal="center" vertical="center" wrapText="1"/>
      <protection/>
    </xf>
    <xf numFmtId="1" fontId="16" fillId="0" borderId="10" xfId="56" applyNumberFormat="1" applyFont="1" applyFill="1" applyBorder="1" applyAlignment="1">
      <alignment horizontal="center" vertical="center" wrapText="1"/>
      <protection/>
    </xf>
    <xf numFmtId="0" fontId="15" fillId="0" borderId="10" xfId="0" applyNumberFormat="1" applyFont="1" applyFill="1" applyBorder="1" applyAlignment="1">
      <alignment horizontal="center" vertical="center" wrapText="1"/>
    </xf>
    <xf numFmtId="0" fontId="16" fillId="0" borderId="10" xfId="56" applyNumberFormat="1" applyFont="1" applyFill="1" applyBorder="1" applyAlignment="1">
      <alignment horizontal="center" vertical="center" wrapText="1"/>
      <protection/>
    </xf>
    <xf numFmtId="0" fontId="16" fillId="0" borderId="10" xfId="33" applyNumberFormat="1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176" fontId="79" fillId="34" borderId="35" xfId="56" applyNumberFormat="1" applyFont="1" applyFill="1" applyBorder="1" applyAlignment="1">
      <alignment horizontal="center" vertical="center" wrapText="1"/>
      <protection/>
    </xf>
    <xf numFmtId="176" fontId="79" fillId="34" borderId="36" xfId="56" applyNumberFormat="1" applyFont="1" applyFill="1" applyBorder="1" applyAlignment="1">
      <alignment horizontal="center" vertical="center" wrapText="1"/>
      <protection/>
    </xf>
    <xf numFmtId="0" fontId="80" fillId="0" borderId="32" xfId="0" applyFont="1" applyBorder="1" applyAlignment="1">
      <alignment horizontal="left" vertical="center"/>
    </xf>
    <xf numFmtId="0" fontId="17" fillId="0" borderId="37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vertical="center" wrapText="1"/>
    </xf>
    <xf numFmtId="0" fontId="19" fillId="0" borderId="0" xfId="0" applyNumberFormat="1" applyFont="1" applyBorder="1" applyAlignment="1">
      <alignment vertical="center" wrapText="1"/>
    </xf>
    <xf numFmtId="0" fontId="18" fillId="0" borderId="0" xfId="0" applyNumberFormat="1" applyFont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33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left" vertical="center" wrapText="1"/>
    </xf>
    <xf numFmtId="0" fontId="21" fillId="0" borderId="13" xfId="0" applyNumberFormat="1" applyFont="1" applyFill="1" applyBorder="1" applyAlignment="1">
      <alignment horizontal="left" vertical="center" wrapText="1"/>
    </xf>
    <xf numFmtId="49" fontId="18" fillId="0" borderId="13" xfId="0" applyNumberFormat="1" applyFont="1" applyFill="1" applyBorder="1" applyAlignment="1">
      <alignment vertical="center" wrapText="1"/>
    </xf>
    <xf numFmtId="49" fontId="18" fillId="0" borderId="14" xfId="0" applyNumberFormat="1" applyFont="1" applyFill="1" applyBorder="1" applyAlignment="1">
      <alignment horizontal="left" vertical="center" wrapText="1"/>
    </xf>
    <xf numFmtId="49" fontId="22" fillId="33" borderId="15" xfId="0" applyNumberFormat="1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49" fontId="26" fillId="0" borderId="12" xfId="55" applyNumberFormat="1" applyFont="1" applyFill="1" applyBorder="1" applyAlignment="1">
      <alignment horizontal="left" vertical="center" wrapText="1"/>
      <protection/>
    </xf>
    <xf numFmtId="49" fontId="22" fillId="0" borderId="12" xfId="55" applyNumberFormat="1" applyFont="1" applyFill="1" applyBorder="1" applyAlignment="1">
      <alignment horizontal="left" vertical="center" wrapText="1"/>
      <protection/>
    </xf>
    <xf numFmtId="0" fontId="24" fillId="0" borderId="12" xfId="55" applyFont="1" applyBorder="1" applyAlignment="1">
      <alignment horizontal="left" vertical="center" wrapText="1"/>
      <protection/>
    </xf>
    <xf numFmtId="0" fontId="0" fillId="0" borderId="12" xfId="55" applyFont="1" applyBorder="1" applyAlignment="1">
      <alignment horizontal="left" vertical="center" wrapText="1"/>
      <protection/>
    </xf>
    <xf numFmtId="176" fontId="79" fillId="34" borderId="32" xfId="56" applyNumberFormat="1" applyFont="1" applyFill="1" applyBorder="1" applyAlignment="1">
      <alignment horizontal="center" vertical="center" wrapText="1"/>
      <protection/>
    </xf>
    <xf numFmtId="49" fontId="80" fillId="0" borderId="32" xfId="0" applyNumberFormat="1" applyFont="1" applyBorder="1" applyAlignment="1">
      <alignment horizontal="center" vertical="center"/>
    </xf>
    <xf numFmtId="0" fontId="16" fillId="0" borderId="11" xfId="33" applyNumberFormat="1" applyFont="1" applyFill="1" applyBorder="1" applyAlignment="1">
      <alignment horizontal="center" vertical="center" wrapText="1"/>
      <protection/>
    </xf>
    <xf numFmtId="0" fontId="16" fillId="0" borderId="34" xfId="33" applyNumberFormat="1" applyFont="1" applyFill="1" applyBorder="1" applyAlignment="1">
      <alignment horizontal="center" vertical="center" wrapText="1"/>
      <protection/>
    </xf>
    <xf numFmtId="176" fontId="16" fillId="0" borderId="32" xfId="56" applyNumberFormat="1" applyFont="1" applyFill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vertical="center"/>
    </xf>
    <xf numFmtId="0" fontId="41" fillId="37" borderId="0" xfId="58" applyFont="1" applyFill="1" applyBorder="1" applyAlignment="1">
      <alignment horizontal="left" vertical="top" wrapText="1"/>
      <protection/>
    </xf>
    <xf numFmtId="0" fontId="36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32" fillId="0" borderId="0" xfId="43" applyNumberFormat="1" applyFont="1" applyFill="1" applyBorder="1" applyAlignment="1" applyProtection="1">
      <alignment horizontal="right" vertical="top" wrapText="1"/>
      <protection/>
    </xf>
    <xf numFmtId="0" fontId="37" fillId="0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41" fillId="37" borderId="37" xfId="58" applyFont="1" applyFill="1" applyBorder="1" applyAlignment="1">
      <alignment horizontal="left" wrapText="1"/>
      <protection/>
    </xf>
    <xf numFmtId="0" fontId="7" fillId="35" borderId="10" xfId="0" applyNumberFormat="1" applyFont="1" applyFill="1" applyBorder="1" applyAlignment="1">
      <alignment horizontal="left" vertical="center"/>
    </xf>
    <xf numFmtId="49" fontId="14" fillId="36" borderId="38" xfId="56" applyNumberFormat="1" applyFont="1" applyFill="1" applyBorder="1" applyAlignment="1">
      <alignment horizontal="center" vertical="center"/>
      <protection/>
    </xf>
    <xf numFmtId="0" fontId="43" fillId="38" borderId="10" xfId="56" applyNumberFormat="1" applyFont="1" applyFill="1" applyBorder="1" applyAlignment="1">
      <alignment horizontal="center" vertical="top"/>
      <protection/>
    </xf>
    <xf numFmtId="0" fontId="16" fillId="0" borderId="28" xfId="0" applyNumberFormat="1" applyFont="1" applyFill="1" applyBorder="1" applyAlignment="1">
      <alignment vertical="center"/>
    </xf>
    <xf numFmtId="0" fontId="16" fillId="0" borderId="16" xfId="0" applyNumberFormat="1" applyFont="1" applyFill="1" applyBorder="1" applyAlignment="1">
      <alignment vertical="center"/>
    </xf>
    <xf numFmtId="0" fontId="16" fillId="0" borderId="21" xfId="0" applyNumberFormat="1" applyFont="1" applyFill="1" applyBorder="1" applyAlignment="1">
      <alignment vertical="center"/>
    </xf>
    <xf numFmtId="3" fontId="61" fillId="0" borderId="32" xfId="0" applyNumberFormat="1" applyFont="1" applyFill="1" applyBorder="1" applyAlignment="1">
      <alignment horizontal="center" vertical="center"/>
    </xf>
    <xf numFmtId="3" fontId="43" fillId="36" borderId="10" xfId="56" applyNumberFormat="1" applyFont="1" applyFill="1" applyBorder="1" applyAlignment="1">
      <alignment horizontal="center" vertical="top"/>
      <protection/>
    </xf>
    <xf numFmtId="4" fontId="61" fillId="0" borderId="32" xfId="0" applyNumberFormat="1" applyFont="1" applyFill="1" applyBorder="1" applyAlignment="1">
      <alignment horizontal="center" vertical="center"/>
    </xf>
    <xf numFmtId="3" fontId="16" fillId="0" borderId="32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left" vertical="center"/>
    </xf>
    <xf numFmtId="49" fontId="13" fillId="0" borderId="32" xfId="56" applyNumberFormat="1" applyFont="1" applyFill="1" applyBorder="1" applyAlignment="1">
      <alignment horizontal="center" vertical="center"/>
      <protection/>
    </xf>
    <xf numFmtId="0" fontId="19" fillId="0" borderId="32" xfId="56" applyNumberFormat="1" applyFont="1" applyFill="1" applyBorder="1" applyAlignment="1">
      <alignment horizontal="center" vertical="top"/>
      <protection/>
    </xf>
    <xf numFmtId="175" fontId="19" fillId="0" borderId="32" xfId="56" applyNumberFormat="1" applyFont="1" applyFill="1" applyBorder="1" applyAlignment="1">
      <alignment horizontal="center" vertical="center" wrapText="1"/>
      <protection/>
    </xf>
    <xf numFmtId="3" fontId="19" fillId="0" borderId="32" xfId="56" applyNumberFormat="1" applyFont="1" applyFill="1" applyBorder="1" applyAlignment="1">
      <alignment horizontal="center" vertical="top"/>
      <protection/>
    </xf>
    <xf numFmtId="177" fontId="19" fillId="0" borderId="32" xfId="0" applyNumberFormat="1" applyFont="1" applyFill="1" applyBorder="1" applyAlignment="1">
      <alignment horizontal="center" vertical="center"/>
    </xf>
    <xf numFmtId="0" fontId="15" fillId="0" borderId="32" xfId="57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3" xfId="55"/>
    <cellStyle name="Обычный_Лист1" xfId="56"/>
    <cellStyle name="Обычный_Лист1_1" xfId="57"/>
    <cellStyle name="Обычный_Тарифы на Доставку грузов г  Ростов-на-Дону от 300608 (2)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0</xdr:rowOff>
    </xdr:from>
    <xdr:to>
      <xdr:col>6</xdr:col>
      <xdr:colOff>447675</xdr:colOff>
      <xdr:row>1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0"/>
          <a:ext cx="8382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114300</xdr:colOff>
      <xdr:row>4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5.57421875" style="0" customWidth="1"/>
    <col min="2" max="3" width="7.00390625" style="0" customWidth="1"/>
    <col min="4" max="5" width="7.7109375" style="0" customWidth="1"/>
    <col min="6" max="6" width="7.8515625" style="0" customWidth="1"/>
    <col min="7" max="7" width="7.57421875" style="0" customWidth="1"/>
    <col min="8" max="8" width="7.00390625" style="0" customWidth="1"/>
    <col min="9" max="9" width="7.57421875" style="0" customWidth="1"/>
    <col min="10" max="10" width="7.140625" style="0" customWidth="1"/>
    <col min="11" max="11" width="7.28125" style="0" customWidth="1"/>
    <col min="12" max="12" width="7.57421875" style="0" customWidth="1"/>
    <col min="13" max="13" width="7.421875" style="0" customWidth="1"/>
    <col min="14" max="14" width="7.8515625" style="0" customWidth="1"/>
  </cols>
  <sheetData>
    <row r="1" spans="1:14" ht="31.5" customHeight="1">
      <c r="A1" s="148" t="s">
        <v>0</v>
      </c>
      <c r="B1" s="148"/>
      <c r="C1" s="148"/>
      <c r="D1" s="148"/>
      <c r="E1" s="148"/>
      <c r="F1" s="149"/>
      <c r="G1" s="149"/>
      <c r="H1" s="150" t="s">
        <v>1</v>
      </c>
      <c r="I1" s="150"/>
      <c r="J1" s="150"/>
      <c r="K1" s="150"/>
      <c r="L1" s="150"/>
      <c r="M1" s="150"/>
      <c r="N1" s="150"/>
    </row>
    <row r="2" spans="1:14" ht="30" customHeight="1">
      <c r="A2" s="151" t="s">
        <v>2</v>
      </c>
      <c r="B2" s="151"/>
      <c r="C2" s="151"/>
      <c r="D2" s="151"/>
      <c r="E2" s="151"/>
      <c r="F2" s="149"/>
      <c r="G2" s="149"/>
      <c r="H2" s="152" t="s">
        <v>3</v>
      </c>
      <c r="I2" s="152"/>
      <c r="J2" s="152"/>
      <c r="K2" s="152"/>
      <c r="L2" s="152"/>
      <c r="M2" s="152"/>
      <c r="N2" s="152"/>
    </row>
    <row r="3" spans="1:14" ht="21.75" customHeight="1">
      <c r="A3" s="153" t="s">
        <v>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12.75" customHeight="1">
      <c r="A4" s="154" t="s">
        <v>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ht="39" customHeight="1">
      <c r="A5" s="155" t="s">
        <v>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14" ht="18" customHeight="1">
      <c r="A6" s="156" t="s">
        <v>206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ht="12.75" customHeight="1">
      <c r="A7" s="157" t="s">
        <v>7</v>
      </c>
      <c r="B7" s="158" t="s">
        <v>8</v>
      </c>
      <c r="C7" s="159" t="s">
        <v>9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2" t="s">
        <v>10</v>
      </c>
    </row>
    <row r="8" spans="1:14" ht="22.5">
      <c r="A8" s="157"/>
      <c r="B8" s="158"/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I8" s="1" t="s">
        <v>17</v>
      </c>
      <c r="J8" s="3" t="s">
        <v>18</v>
      </c>
      <c r="K8" s="3" t="s">
        <v>19</v>
      </c>
      <c r="L8" s="3" t="s">
        <v>20</v>
      </c>
      <c r="M8" s="1" t="s">
        <v>21</v>
      </c>
      <c r="N8" s="4" t="s">
        <v>22</v>
      </c>
    </row>
    <row r="9" spans="1:14" ht="17.25" customHeight="1" thickBot="1">
      <c r="A9" s="157"/>
      <c r="B9" s="158"/>
      <c r="C9" s="1" t="s">
        <v>23</v>
      </c>
      <c r="D9" s="5" t="s">
        <v>24</v>
      </c>
      <c r="E9" s="5" t="s">
        <v>25</v>
      </c>
      <c r="F9" s="6" t="s">
        <v>26</v>
      </c>
      <c r="G9" s="6" t="s">
        <v>27</v>
      </c>
      <c r="H9" s="6" t="s">
        <v>28</v>
      </c>
      <c r="I9" s="6" t="s">
        <v>29</v>
      </c>
      <c r="J9" s="7" t="s">
        <v>30</v>
      </c>
      <c r="K9" s="7" t="s">
        <v>31</v>
      </c>
      <c r="L9" s="7" t="s">
        <v>32</v>
      </c>
      <c r="M9" s="1" t="s">
        <v>33</v>
      </c>
      <c r="N9" s="8" t="s">
        <v>33</v>
      </c>
    </row>
    <row r="10" spans="1:14" ht="12.75" customHeight="1" thickBot="1" thickTop="1">
      <c r="A10" s="221" t="s">
        <v>208</v>
      </c>
      <c r="B10" s="222" t="s">
        <v>207</v>
      </c>
      <c r="C10" s="223" t="s">
        <v>36</v>
      </c>
      <c r="D10" s="224">
        <v>10.8</v>
      </c>
      <c r="E10" s="225">
        <f>(E11/250)+2.8</f>
        <v>13.719999999999999</v>
      </c>
      <c r="F10" s="225">
        <f>(F11/250)+2.8</f>
        <v>14.120000000000001</v>
      </c>
      <c r="G10" s="225">
        <f>(G11/250)+2.8</f>
        <v>14.52</v>
      </c>
      <c r="H10" s="225">
        <v>12</v>
      </c>
      <c r="I10" s="225">
        <f>(I11/250)+2.8</f>
        <v>14.919999999999998</v>
      </c>
      <c r="J10" s="225">
        <v>12.399999999999999</v>
      </c>
      <c r="K10" s="225">
        <v>12.5</v>
      </c>
      <c r="L10" s="226">
        <f>(L11/250)+2.8</f>
        <v>15.32</v>
      </c>
      <c r="M10" s="230">
        <v>600</v>
      </c>
      <c r="N10" s="227">
        <f>M10/L10</f>
        <v>39.164490861618795</v>
      </c>
    </row>
    <row r="11" spans="1:14" ht="12.75" customHeight="1" thickBot="1" thickTop="1">
      <c r="A11" s="221"/>
      <c r="B11" s="222"/>
      <c r="C11" s="228" t="s">
        <v>37</v>
      </c>
      <c r="D11" s="224">
        <v>2670</v>
      </c>
      <c r="E11" s="225">
        <v>2730</v>
      </c>
      <c r="F11" s="225">
        <v>2830</v>
      </c>
      <c r="G11" s="225">
        <v>2930</v>
      </c>
      <c r="H11" s="225">
        <v>2970</v>
      </c>
      <c r="I11" s="225">
        <v>3030</v>
      </c>
      <c r="J11" s="225">
        <v>3070</v>
      </c>
      <c r="K11" s="225">
        <v>3110</v>
      </c>
      <c r="L11" s="226">
        <v>3130</v>
      </c>
      <c r="M11" s="230"/>
      <c r="N11" s="229">
        <f>M10/L11</f>
        <v>0.19169329073482427</v>
      </c>
    </row>
    <row r="12" spans="1:14" ht="12.75" customHeight="1" thickBot="1" thickTop="1">
      <c r="A12" s="171" t="s">
        <v>203</v>
      </c>
      <c r="B12" s="172" t="s">
        <v>202</v>
      </c>
      <c r="C12" s="105" t="s">
        <v>36</v>
      </c>
      <c r="D12" s="106">
        <v>19.4</v>
      </c>
      <c r="E12" s="106">
        <v>19.7</v>
      </c>
      <c r="F12" s="106">
        <v>20</v>
      </c>
      <c r="G12" s="106">
        <v>20.3</v>
      </c>
      <c r="H12" s="106">
        <v>20.6</v>
      </c>
      <c r="I12" s="106">
        <v>20.9</v>
      </c>
      <c r="J12" s="106">
        <v>21.2</v>
      </c>
      <c r="K12" s="106">
        <v>21.5</v>
      </c>
      <c r="L12" s="111">
        <v>21.8</v>
      </c>
      <c r="M12" s="173">
        <v>1500</v>
      </c>
      <c r="N12" s="67">
        <f>M12/L12</f>
        <v>68.80733944954129</v>
      </c>
    </row>
    <row r="13" spans="1:14" ht="12.75" customHeight="1" thickBot="1" thickTop="1">
      <c r="A13" s="171"/>
      <c r="B13" s="172"/>
      <c r="C13" s="107" t="s">
        <v>37</v>
      </c>
      <c r="D13" s="108">
        <v>4960</v>
      </c>
      <c r="E13" s="109">
        <v>5030</v>
      </c>
      <c r="F13" s="109">
        <v>5100</v>
      </c>
      <c r="G13" s="109">
        <v>5170</v>
      </c>
      <c r="H13" s="109">
        <v>5250</v>
      </c>
      <c r="I13" s="109">
        <v>5320</v>
      </c>
      <c r="J13" s="109">
        <v>5390</v>
      </c>
      <c r="K13" s="109">
        <v>5460</v>
      </c>
      <c r="L13" s="110">
        <v>5530</v>
      </c>
      <c r="M13" s="173"/>
      <c r="N13" s="68">
        <f>M12/L13</f>
        <v>0.27124773960216997</v>
      </c>
    </row>
    <row r="14" spans="1:14" ht="12.75" customHeight="1" thickBot="1" thickTop="1">
      <c r="A14" s="160" t="s">
        <v>34</v>
      </c>
      <c r="B14" s="161" t="s">
        <v>35</v>
      </c>
      <c r="C14" s="87" t="s">
        <v>36</v>
      </c>
      <c r="D14" s="69">
        <v>9.6</v>
      </c>
      <c r="E14" s="26">
        <v>9.9</v>
      </c>
      <c r="F14" s="26">
        <v>10.2</v>
      </c>
      <c r="G14" s="26">
        <v>10.3</v>
      </c>
      <c r="H14" s="26">
        <v>10.5</v>
      </c>
      <c r="I14" s="26">
        <v>10.6</v>
      </c>
      <c r="J14" s="26">
        <v>10.7</v>
      </c>
      <c r="K14" s="26">
        <v>10.8</v>
      </c>
      <c r="L14" s="44">
        <v>10.9</v>
      </c>
      <c r="M14" s="162">
        <v>500</v>
      </c>
      <c r="N14" s="67">
        <f>M14/L14</f>
        <v>45.87155963302752</v>
      </c>
    </row>
    <row r="15" spans="1:14" ht="12.75" customHeight="1" thickBot="1" thickTop="1">
      <c r="A15" s="160"/>
      <c r="B15" s="161"/>
      <c r="C15" s="88" t="s">
        <v>37</v>
      </c>
      <c r="D15" s="70">
        <v>2430</v>
      </c>
      <c r="E15" s="27">
        <v>2460</v>
      </c>
      <c r="F15" s="27">
        <v>2490</v>
      </c>
      <c r="G15" s="27">
        <v>2530</v>
      </c>
      <c r="H15" s="27">
        <v>2570</v>
      </c>
      <c r="I15" s="27">
        <v>2630</v>
      </c>
      <c r="J15" s="27">
        <v>2690</v>
      </c>
      <c r="K15" s="27">
        <v>2750</v>
      </c>
      <c r="L15" s="45">
        <v>2790</v>
      </c>
      <c r="M15" s="163"/>
      <c r="N15" s="68">
        <f>M14/L15</f>
        <v>0.17921146953405018</v>
      </c>
    </row>
    <row r="16" spans="1:14" ht="12.75" customHeight="1" thickBot="1" thickTop="1">
      <c r="A16" s="166" t="s">
        <v>129</v>
      </c>
      <c r="B16" s="168" t="s">
        <v>175</v>
      </c>
      <c r="C16" s="97" t="s">
        <v>36</v>
      </c>
      <c r="D16" s="165" t="s">
        <v>40</v>
      </c>
      <c r="E16" s="98">
        <v>5.9</v>
      </c>
      <c r="F16" s="98">
        <v>6.5</v>
      </c>
      <c r="G16" s="98">
        <v>7.1</v>
      </c>
      <c r="H16" s="99">
        <v>7.6</v>
      </c>
      <c r="I16" s="99">
        <v>7.8</v>
      </c>
      <c r="J16" s="99">
        <v>8</v>
      </c>
      <c r="K16" s="99">
        <v>8.4</v>
      </c>
      <c r="L16" s="100">
        <v>8.5</v>
      </c>
      <c r="M16" s="210">
        <v>370</v>
      </c>
      <c r="N16" s="67">
        <f>M16/L16</f>
        <v>43.529411764705884</v>
      </c>
    </row>
    <row r="17" spans="1:14" ht="12.75" customHeight="1" thickBot="1" thickTop="1">
      <c r="A17" s="167"/>
      <c r="B17" s="168"/>
      <c r="C17" s="101" t="s">
        <v>37</v>
      </c>
      <c r="D17" s="165"/>
      <c r="E17" s="102">
        <v>1490</v>
      </c>
      <c r="F17" s="102">
        <v>1710</v>
      </c>
      <c r="G17" s="102">
        <v>1790</v>
      </c>
      <c r="H17" s="103">
        <v>1920</v>
      </c>
      <c r="I17" s="103">
        <v>1950</v>
      </c>
      <c r="J17" s="103">
        <v>1970</v>
      </c>
      <c r="K17" s="103">
        <v>2100</v>
      </c>
      <c r="L17" s="104">
        <v>2110</v>
      </c>
      <c r="M17" s="210"/>
      <c r="N17" s="68">
        <f>M16/L17</f>
        <v>0.17535545023696683</v>
      </c>
    </row>
    <row r="18" spans="1:14" ht="12.75" customHeight="1" thickBot="1" thickTop="1">
      <c r="A18" s="171" t="s">
        <v>200</v>
      </c>
      <c r="B18" s="172" t="s">
        <v>198</v>
      </c>
      <c r="C18" s="105" t="s">
        <v>36</v>
      </c>
      <c r="D18" s="106">
        <v>17.7</v>
      </c>
      <c r="E18" s="106">
        <v>19.2</v>
      </c>
      <c r="F18" s="106">
        <v>20.7</v>
      </c>
      <c r="G18" s="106">
        <v>22.2</v>
      </c>
      <c r="H18" s="106">
        <v>23.7</v>
      </c>
      <c r="I18" s="106">
        <v>25.2</v>
      </c>
      <c r="J18" s="106">
        <v>26.7</v>
      </c>
      <c r="K18" s="106">
        <v>28.2</v>
      </c>
      <c r="L18" s="106">
        <v>29.7</v>
      </c>
      <c r="M18" s="180">
        <v>3000</v>
      </c>
      <c r="N18" s="67">
        <f>M18/L18</f>
        <v>101.01010101010101</v>
      </c>
    </row>
    <row r="19" spans="1:14" ht="12.75" customHeight="1" thickBot="1" thickTop="1">
      <c r="A19" s="171"/>
      <c r="B19" s="172"/>
      <c r="C19" s="107" t="s">
        <v>37</v>
      </c>
      <c r="D19" s="108">
        <v>4100</v>
      </c>
      <c r="E19" s="108">
        <v>4500</v>
      </c>
      <c r="F19" s="108">
        <v>4900</v>
      </c>
      <c r="G19" s="108">
        <v>5300</v>
      </c>
      <c r="H19" s="108">
        <v>5700</v>
      </c>
      <c r="I19" s="108">
        <v>6100</v>
      </c>
      <c r="J19" s="108">
        <v>6500</v>
      </c>
      <c r="K19" s="108">
        <v>6900</v>
      </c>
      <c r="L19" s="108">
        <v>7300</v>
      </c>
      <c r="M19" s="181"/>
      <c r="N19" s="68">
        <f>M18/L19</f>
        <v>0.410958904109589</v>
      </c>
    </row>
    <row r="20" spans="1:14" ht="12.75" customHeight="1" thickBot="1" thickTop="1">
      <c r="A20" s="160" t="s">
        <v>38</v>
      </c>
      <c r="B20" s="161" t="s">
        <v>39</v>
      </c>
      <c r="C20" s="87" t="s">
        <v>36</v>
      </c>
      <c r="D20" s="165" t="s">
        <v>40</v>
      </c>
      <c r="E20" s="28">
        <v>7.9</v>
      </c>
      <c r="F20" s="28">
        <v>8</v>
      </c>
      <c r="G20" s="28">
        <v>8.1</v>
      </c>
      <c r="H20" s="28">
        <v>8.2</v>
      </c>
      <c r="I20" s="28">
        <v>8.3</v>
      </c>
      <c r="J20" s="28">
        <v>8.4</v>
      </c>
      <c r="K20" s="28">
        <v>8.5</v>
      </c>
      <c r="L20" s="46">
        <v>8.6</v>
      </c>
      <c r="M20" s="164">
        <v>350</v>
      </c>
      <c r="N20" s="67">
        <f>M20/L20</f>
        <v>40.697674418604656</v>
      </c>
    </row>
    <row r="21" spans="1:14" ht="12.75" customHeight="1" thickBot="1" thickTop="1">
      <c r="A21" s="160"/>
      <c r="B21" s="161"/>
      <c r="C21" s="88" t="s">
        <v>37</v>
      </c>
      <c r="D21" s="165"/>
      <c r="E21" s="28">
        <v>1980</v>
      </c>
      <c r="F21" s="28">
        <v>2000</v>
      </c>
      <c r="G21" s="28">
        <v>2050</v>
      </c>
      <c r="H21" s="28">
        <v>2100</v>
      </c>
      <c r="I21" s="28">
        <v>2110</v>
      </c>
      <c r="J21" s="28">
        <v>2120</v>
      </c>
      <c r="K21" s="28">
        <v>2130</v>
      </c>
      <c r="L21" s="46">
        <v>2140</v>
      </c>
      <c r="M21" s="164"/>
      <c r="N21" s="68">
        <f>M20/L21</f>
        <v>0.16355140186915887</v>
      </c>
    </row>
    <row r="22" spans="1:14" ht="12.75" customHeight="1" thickBot="1" thickTop="1">
      <c r="A22" s="182" t="s">
        <v>174</v>
      </c>
      <c r="B22" s="207" t="s">
        <v>35</v>
      </c>
      <c r="C22" s="120" t="s">
        <v>36</v>
      </c>
      <c r="D22" s="114">
        <v>12.2</v>
      </c>
      <c r="E22" s="115">
        <v>12.4</v>
      </c>
      <c r="F22" s="115">
        <v>12.5</v>
      </c>
      <c r="G22" s="115">
        <v>12.6</v>
      </c>
      <c r="H22" s="115">
        <v>12.8</v>
      </c>
      <c r="I22" s="115">
        <v>13</v>
      </c>
      <c r="J22" s="115">
        <v>13.2</v>
      </c>
      <c r="K22" s="115">
        <v>13.4</v>
      </c>
      <c r="L22" s="116">
        <v>13.9</v>
      </c>
      <c r="M22" s="208">
        <v>500</v>
      </c>
      <c r="N22" s="67">
        <f>M22/L22</f>
        <v>35.97122302158273</v>
      </c>
    </row>
    <row r="23" spans="1:14" ht="12.75" customHeight="1" thickBot="1" thickTop="1">
      <c r="A23" s="182"/>
      <c r="B23" s="207"/>
      <c r="C23" s="121" t="s">
        <v>37</v>
      </c>
      <c r="D23" s="117">
        <v>2860</v>
      </c>
      <c r="E23" s="118">
        <v>2890</v>
      </c>
      <c r="F23" s="118">
        <v>2930</v>
      </c>
      <c r="G23" s="118">
        <v>2960</v>
      </c>
      <c r="H23" s="118">
        <v>2990</v>
      </c>
      <c r="I23" s="118">
        <v>3050</v>
      </c>
      <c r="J23" s="118">
        <v>3090</v>
      </c>
      <c r="K23" s="118">
        <v>3150</v>
      </c>
      <c r="L23" s="119">
        <v>3190</v>
      </c>
      <c r="M23" s="209"/>
      <c r="N23" s="68">
        <f>M22/L23</f>
        <v>0.15673981191222572</v>
      </c>
    </row>
    <row r="24" spans="1:14" ht="12.75" customHeight="1" thickBot="1" thickTop="1">
      <c r="A24" s="160" t="s">
        <v>41</v>
      </c>
      <c r="B24" s="161" t="s">
        <v>42</v>
      </c>
      <c r="C24" s="87" t="s">
        <v>36</v>
      </c>
      <c r="D24" s="71">
        <v>4.5</v>
      </c>
      <c r="E24" s="11">
        <v>4.6</v>
      </c>
      <c r="F24" s="11">
        <v>4.7</v>
      </c>
      <c r="G24" s="11">
        <v>4.8</v>
      </c>
      <c r="H24" s="13">
        <v>4.9</v>
      </c>
      <c r="I24" s="13">
        <v>5</v>
      </c>
      <c r="J24" s="13">
        <v>5.1</v>
      </c>
      <c r="K24" s="13">
        <v>5.2</v>
      </c>
      <c r="L24" s="47">
        <v>5.3</v>
      </c>
      <c r="M24" s="169">
        <v>300</v>
      </c>
      <c r="N24" s="67">
        <f>M24/L24</f>
        <v>56.60377358490566</v>
      </c>
    </row>
    <row r="25" spans="1:14" ht="12.75" customHeight="1" thickBot="1" thickTop="1">
      <c r="A25" s="160"/>
      <c r="B25" s="161"/>
      <c r="C25" s="89" t="s">
        <v>37</v>
      </c>
      <c r="D25" s="72">
        <v>1125</v>
      </c>
      <c r="E25" s="10">
        <v>1150</v>
      </c>
      <c r="F25" s="10">
        <v>1175</v>
      </c>
      <c r="G25" s="10">
        <v>1200</v>
      </c>
      <c r="H25" s="10">
        <v>1225</v>
      </c>
      <c r="I25" s="10">
        <v>1250</v>
      </c>
      <c r="J25" s="10">
        <v>1275</v>
      </c>
      <c r="K25" s="10">
        <v>1300</v>
      </c>
      <c r="L25" s="48">
        <v>1325</v>
      </c>
      <c r="M25" s="169"/>
      <c r="N25" s="68">
        <f>M24/L25</f>
        <v>0.22641509433962265</v>
      </c>
    </row>
    <row r="26" spans="1:14" ht="12.75" customHeight="1" thickBot="1" thickTop="1">
      <c r="A26" s="160" t="s">
        <v>43</v>
      </c>
      <c r="B26" s="161" t="s">
        <v>44</v>
      </c>
      <c r="C26" s="87" t="s">
        <v>36</v>
      </c>
      <c r="D26" s="73">
        <v>7.2</v>
      </c>
      <c r="E26" s="14">
        <v>7.5</v>
      </c>
      <c r="F26" s="14">
        <v>8</v>
      </c>
      <c r="G26" s="14">
        <v>8.3</v>
      </c>
      <c r="H26" s="14">
        <v>8.5</v>
      </c>
      <c r="I26" s="14">
        <v>8.6</v>
      </c>
      <c r="J26" s="14">
        <v>8.7</v>
      </c>
      <c r="K26" s="14">
        <v>8.8</v>
      </c>
      <c r="L26" s="49">
        <v>8.9</v>
      </c>
      <c r="M26" s="169">
        <v>350</v>
      </c>
      <c r="N26" s="67">
        <f>M26/L26</f>
        <v>39.32584269662921</v>
      </c>
    </row>
    <row r="27" spans="1:14" ht="12.75" customHeight="1" thickBot="1" thickTop="1">
      <c r="A27" s="160"/>
      <c r="B27" s="161"/>
      <c r="C27" s="88" t="s">
        <v>37</v>
      </c>
      <c r="D27" s="72">
        <v>1800</v>
      </c>
      <c r="E27" s="10">
        <v>1875</v>
      </c>
      <c r="F27" s="10">
        <v>2000</v>
      </c>
      <c r="G27" s="10">
        <v>2075</v>
      </c>
      <c r="H27" s="10">
        <v>2125</v>
      </c>
      <c r="I27" s="10">
        <v>2150</v>
      </c>
      <c r="J27" s="10">
        <v>2175</v>
      </c>
      <c r="K27" s="10">
        <v>2200</v>
      </c>
      <c r="L27" s="48">
        <v>2225</v>
      </c>
      <c r="M27" s="169"/>
      <c r="N27" s="68">
        <f>M26/L27</f>
        <v>0.15730337078651685</v>
      </c>
    </row>
    <row r="28" spans="1:14" ht="12.75" customHeight="1" thickBot="1" thickTop="1">
      <c r="A28" s="171" t="s">
        <v>205</v>
      </c>
      <c r="B28" s="172" t="s">
        <v>50</v>
      </c>
      <c r="C28" s="105" t="s">
        <v>36</v>
      </c>
      <c r="D28" s="106">
        <v>21</v>
      </c>
      <c r="E28" s="106">
        <v>21.4</v>
      </c>
      <c r="F28" s="106">
        <v>22</v>
      </c>
      <c r="G28" s="106">
        <v>22.6</v>
      </c>
      <c r="H28" s="106">
        <v>23.2</v>
      </c>
      <c r="I28" s="106">
        <v>23.8</v>
      </c>
      <c r="J28" s="106">
        <v>24.4</v>
      </c>
      <c r="K28" s="106">
        <v>24.8</v>
      </c>
      <c r="L28" s="106">
        <v>25</v>
      </c>
      <c r="M28" s="173">
        <v>1500</v>
      </c>
      <c r="N28" s="67">
        <f>M28/L28</f>
        <v>60</v>
      </c>
    </row>
    <row r="29" spans="1:14" ht="12.75" customHeight="1" thickBot="1" thickTop="1">
      <c r="A29" s="171"/>
      <c r="B29" s="172"/>
      <c r="C29" s="107" t="s">
        <v>37</v>
      </c>
      <c r="D29" s="108">
        <v>5000</v>
      </c>
      <c r="E29" s="109">
        <v>5100</v>
      </c>
      <c r="F29" s="109">
        <v>5200</v>
      </c>
      <c r="G29" s="109">
        <v>5300</v>
      </c>
      <c r="H29" s="109">
        <v>5400</v>
      </c>
      <c r="I29" s="109">
        <v>5500</v>
      </c>
      <c r="J29" s="109">
        <v>5600</v>
      </c>
      <c r="K29" s="109">
        <v>5800</v>
      </c>
      <c r="L29" s="110">
        <v>6000</v>
      </c>
      <c r="M29" s="173"/>
      <c r="N29" s="68">
        <f>M28/L29</f>
        <v>0.25</v>
      </c>
    </row>
    <row r="30" spans="1:14" ht="12.75" customHeight="1" thickBot="1" thickTop="1">
      <c r="A30" s="160" t="s">
        <v>45</v>
      </c>
      <c r="B30" s="161" t="s">
        <v>46</v>
      </c>
      <c r="C30" s="90" t="s">
        <v>36</v>
      </c>
      <c r="D30" s="74">
        <v>12.7</v>
      </c>
      <c r="E30" s="9">
        <v>12.9</v>
      </c>
      <c r="F30" s="9">
        <v>13.2</v>
      </c>
      <c r="G30" s="9">
        <v>13.6</v>
      </c>
      <c r="H30" s="15">
        <v>13.9</v>
      </c>
      <c r="I30" s="15">
        <v>14.4</v>
      </c>
      <c r="J30" s="15">
        <v>14.7</v>
      </c>
      <c r="K30" s="15">
        <v>14.8</v>
      </c>
      <c r="L30" s="50">
        <v>14.9</v>
      </c>
      <c r="M30" s="174">
        <v>500</v>
      </c>
      <c r="N30" s="67">
        <f>M30/L30</f>
        <v>33.557046979865774</v>
      </c>
    </row>
    <row r="31" spans="1:14" ht="12.75" customHeight="1" thickBot="1" thickTop="1">
      <c r="A31" s="160"/>
      <c r="B31" s="161"/>
      <c r="C31" s="89" t="s">
        <v>37</v>
      </c>
      <c r="D31" s="72">
        <v>3090</v>
      </c>
      <c r="E31" s="10">
        <v>3190</v>
      </c>
      <c r="F31" s="10">
        <v>3390</v>
      </c>
      <c r="G31" s="10">
        <v>3490</v>
      </c>
      <c r="H31" s="10">
        <v>3550</v>
      </c>
      <c r="I31" s="10">
        <v>3590</v>
      </c>
      <c r="J31" s="10">
        <v>3625</v>
      </c>
      <c r="K31" s="10">
        <v>3650</v>
      </c>
      <c r="L31" s="48">
        <v>3690</v>
      </c>
      <c r="M31" s="174"/>
      <c r="N31" s="68">
        <f>M30/L31</f>
        <v>0.13550135501355012</v>
      </c>
    </row>
    <row r="32" spans="1:14" ht="12.75" customHeight="1" thickBot="1" thickTop="1">
      <c r="A32" s="160" t="s">
        <v>47</v>
      </c>
      <c r="B32" s="161" t="s">
        <v>46</v>
      </c>
      <c r="C32" s="87" t="s">
        <v>36</v>
      </c>
      <c r="D32" s="75">
        <f>D33/250</f>
        <v>13.48</v>
      </c>
      <c r="E32" s="29">
        <f aca="true" t="shared" si="0" ref="E32:L32">E33/250</f>
        <v>13.8</v>
      </c>
      <c r="F32" s="29">
        <f t="shared" si="0"/>
        <v>13.96</v>
      </c>
      <c r="G32" s="29">
        <f t="shared" si="0"/>
        <v>14.36</v>
      </c>
      <c r="H32" s="29">
        <f t="shared" si="0"/>
        <v>14.76</v>
      </c>
      <c r="I32" s="29">
        <f t="shared" si="0"/>
        <v>15.16</v>
      </c>
      <c r="J32" s="29">
        <f t="shared" si="0"/>
        <v>15.56</v>
      </c>
      <c r="K32" s="29">
        <f t="shared" si="0"/>
        <v>15.8</v>
      </c>
      <c r="L32" s="51">
        <f t="shared" si="0"/>
        <v>15.96</v>
      </c>
      <c r="M32" s="175">
        <v>500</v>
      </c>
      <c r="N32" s="67">
        <f>M32/L32</f>
        <v>31.32832080200501</v>
      </c>
    </row>
    <row r="33" spans="1:14" ht="12.75" customHeight="1" thickBot="1" thickTop="1">
      <c r="A33" s="160"/>
      <c r="B33" s="161"/>
      <c r="C33" s="88" t="s">
        <v>37</v>
      </c>
      <c r="D33" s="71">
        <v>3370</v>
      </c>
      <c r="E33" s="11">
        <v>3450</v>
      </c>
      <c r="F33" s="11">
        <v>3490</v>
      </c>
      <c r="G33" s="11">
        <v>3590</v>
      </c>
      <c r="H33" s="16">
        <v>3690</v>
      </c>
      <c r="I33" s="16">
        <v>3790</v>
      </c>
      <c r="J33" s="16">
        <v>3890</v>
      </c>
      <c r="K33" s="16">
        <v>3950</v>
      </c>
      <c r="L33" s="52">
        <v>3990</v>
      </c>
      <c r="M33" s="175"/>
      <c r="N33" s="68">
        <f>M32/L33</f>
        <v>0.12531328320802004</v>
      </c>
    </row>
    <row r="34" spans="1:14" ht="12.75" customHeight="1" thickBot="1">
      <c r="A34" s="160" t="s">
        <v>48</v>
      </c>
      <c r="B34" s="161" t="s">
        <v>46</v>
      </c>
      <c r="C34" s="87" t="s">
        <v>36</v>
      </c>
      <c r="D34" s="76">
        <v>13.4</v>
      </c>
      <c r="E34" s="30">
        <v>13.6</v>
      </c>
      <c r="F34" s="30">
        <v>13.8</v>
      </c>
      <c r="G34" s="30">
        <v>14</v>
      </c>
      <c r="H34" s="30">
        <v>14.2</v>
      </c>
      <c r="I34" s="30">
        <v>14.8</v>
      </c>
      <c r="J34" s="30">
        <v>14.9</v>
      </c>
      <c r="K34" s="30">
        <v>15.2</v>
      </c>
      <c r="L34" s="53">
        <v>15.6</v>
      </c>
      <c r="M34" s="176">
        <v>400</v>
      </c>
      <c r="N34" s="67">
        <f>M34/L34</f>
        <v>25.641025641025642</v>
      </c>
    </row>
    <row r="35" spans="1:14" ht="12.75" customHeight="1" thickBot="1">
      <c r="A35" s="160"/>
      <c r="B35" s="161"/>
      <c r="C35" s="88" t="s">
        <v>37</v>
      </c>
      <c r="D35" s="76">
        <v>3350</v>
      </c>
      <c r="E35" s="30">
        <v>3390</v>
      </c>
      <c r="F35" s="30">
        <v>3450</v>
      </c>
      <c r="G35" s="30">
        <v>3490</v>
      </c>
      <c r="H35" s="30">
        <v>3550</v>
      </c>
      <c r="I35" s="30">
        <v>3690</v>
      </c>
      <c r="J35" s="30">
        <v>3720</v>
      </c>
      <c r="K35" s="30">
        <v>3790</v>
      </c>
      <c r="L35" s="54">
        <v>3890</v>
      </c>
      <c r="M35" s="176"/>
      <c r="N35" s="68">
        <f>M34/L35</f>
        <v>0.10282776349614396</v>
      </c>
    </row>
    <row r="36" spans="1:14" ht="12.75" customHeight="1" thickBot="1" thickTop="1">
      <c r="A36" s="171" t="s">
        <v>177</v>
      </c>
      <c r="B36" s="172" t="s">
        <v>46</v>
      </c>
      <c r="C36" s="105" t="s">
        <v>36</v>
      </c>
      <c r="D36" s="106">
        <v>15.9</v>
      </c>
      <c r="E36" s="106">
        <v>16.1</v>
      </c>
      <c r="F36" s="106">
        <v>16.5</v>
      </c>
      <c r="G36" s="106">
        <v>16.9</v>
      </c>
      <c r="H36" s="106">
        <v>17.2</v>
      </c>
      <c r="I36" s="106">
        <v>17.5</v>
      </c>
      <c r="J36" s="106">
        <v>17.7</v>
      </c>
      <c r="K36" s="106">
        <v>17.8</v>
      </c>
      <c r="L36" s="111">
        <v>17.9</v>
      </c>
      <c r="M36" s="173">
        <v>700</v>
      </c>
      <c r="N36" s="112">
        <f>M36/L36</f>
        <v>39.106145251396654</v>
      </c>
    </row>
    <row r="37" spans="1:14" ht="12.75" customHeight="1" thickBot="1" thickTop="1">
      <c r="A37" s="171"/>
      <c r="B37" s="172"/>
      <c r="C37" s="107" t="s">
        <v>37</v>
      </c>
      <c r="D37" s="108">
        <v>3890</v>
      </c>
      <c r="E37" s="109">
        <v>3950</v>
      </c>
      <c r="F37" s="109">
        <v>3990</v>
      </c>
      <c r="G37" s="109">
        <v>4190</v>
      </c>
      <c r="H37" s="109">
        <v>4290</v>
      </c>
      <c r="I37" s="109">
        <v>4390</v>
      </c>
      <c r="J37" s="109">
        <v>4490</v>
      </c>
      <c r="K37" s="109">
        <v>4550</v>
      </c>
      <c r="L37" s="110">
        <v>4590</v>
      </c>
      <c r="M37" s="173"/>
      <c r="N37" s="113">
        <f>M36/L37</f>
        <v>0.15250544662309368</v>
      </c>
    </row>
    <row r="38" spans="1:14" ht="12.75" customHeight="1" thickBot="1" thickTop="1">
      <c r="A38" s="160" t="s">
        <v>49</v>
      </c>
      <c r="B38" s="161" t="s">
        <v>50</v>
      </c>
      <c r="C38" s="87" t="s">
        <v>36</v>
      </c>
      <c r="D38" s="75">
        <f aca="true" t="shared" si="1" ref="D38:L38">D39/250</f>
        <v>13.48</v>
      </c>
      <c r="E38" s="29">
        <f t="shared" si="1"/>
        <v>13.8</v>
      </c>
      <c r="F38" s="29">
        <f t="shared" si="1"/>
        <v>13.96</v>
      </c>
      <c r="G38" s="29">
        <f t="shared" si="1"/>
        <v>14.36</v>
      </c>
      <c r="H38" s="29">
        <f t="shared" si="1"/>
        <v>14.76</v>
      </c>
      <c r="I38" s="29">
        <f t="shared" si="1"/>
        <v>15.16</v>
      </c>
      <c r="J38" s="29">
        <f t="shared" si="1"/>
        <v>15.56</v>
      </c>
      <c r="K38" s="29">
        <f t="shared" si="1"/>
        <v>15.8</v>
      </c>
      <c r="L38" s="51">
        <f t="shared" si="1"/>
        <v>15.96</v>
      </c>
      <c r="M38" s="170">
        <v>600</v>
      </c>
      <c r="N38" s="67">
        <f>M38/L38</f>
        <v>37.59398496240601</v>
      </c>
    </row>
    <row r="39" spans="1:14" ht="12.75" customHeight="1" thickBot="1" thickTop="1">
      <c r="A39" s="160"/>
      <c r="B39" s="161"/>
      <c r="C39" s="88" t="s">
        <v>37</v>
      </c>
      <c r="D39" s="71">
        <v>3370</v>
      </c>
      <c r="E39" s="11">
        <v>3450</v>
      </c>
      <c r="F39" s="11">
        <v>3490</v>
      </c>
      <c r="G39" s="11">
        <v>3590</v>
      </c>
      <c r="H39" s="16">
        <v>3690</v>
      </c>
      <c r="I39" s="16">
        <v>3790</v>
      </c>
      <c r="J39" s="16">
        <v>3890</v>
      </c>
      <c r="K39" s="16">
        <v>3950</v>
      </c>
      <c r="L39" s="52">
        <v>3990</v>
      </c>
      <c r="M39" s="170"/>
      <c r="N39" s="68">
        <f>M38/L39</f>
        <v>0.15037593984962405</v>
      </c>
    </row>
    <row r="40" spans="1:14" ht="12.75" customHeight="1" thickBot="1">
      <c r="A40" s="160" t="s">
        <v>51</v>
      </c>
      <c r="B40" s="161" t="s">
        <v>52</v>
      </c>
      <c r="C40" s="87" t="s">
        <v>36</v>
      </c>
      <c r="D40" s="77">
        <v>15</v>
      </c>
      <c r="E40" s="31">
        <v>15.3</v>
      </c>
      <c r="F40" s="31">
        <v>15.4</v>
      </c>
      <c r="G40" s="31">
        <v>15.5</v>
      </c>
      <c r="H40" s="32">
        <v>15.6</v>
      </c>
      <c r="I40" s="32">
        <v>15.7</v>
      </c>
      <c r="J40" s="32">
        <v>15.9</v>
      </c>
      <c r="K40" s="32">
        <v>16.1</v>
      </c>
      <c r="L40" s="55">
        <v>16.3</v>
      </c>
      <c r="M40" s="170">
        <v>500</v>
      </c>
      <c r="N40" s="67">
        <f>M40/L40</f>
        <v>30.674846625766868</v>
      </c>
    </row>
    <row r="41" spans="1:14" ht="12.75" customHeight="1" thickBot="1">
      <c r="A41" s="160"/>
      <c r="B41" s="161"/>
      <c r="C41" s="89" t="s">
        <v>37</v>
      </c>
      <c r="D41" s="78">
        <v>3750</v>
      </c>
      <c r="E41" s="33">
        <v>3825</v>
      </c>
      <c r="F41" s="33">
        <v>3850</v>
      </c>
      <c r="G41" s="33">
        <v>3875</v>
      </c>
      <c r="H41" s="33">
        <v>3900</v>
      </c>
      <c r="I41" s="33">
        <v>3925</v>
      </c>
      <c r="J41" s="33">
        <v>3975</v>
      </c>
      <c r="K41" s="33">
        <v>4025</v>
      </c>
      <c r="L41" s="56">
        <v>4075</v>
      </c>
      <c r="M41" s="170"/>
      <c r="N41" s="68">
        <f>M40/L41</f>
        <v>0.12269938650306748</v>
      </c>
    </row>
    <row r="42" spans="1:14" ht="12.75" customHeight="1" thickBot="1">
      <c r="A42" s="160" t="s">
        <v>53</v>
      </c>
      <c r="B42" s="161" t="s">
        <v>52</v>
      </c>
      <c r="C42" s="87" t="s">
        <v>36</v>
      </c>
      <c r="D42" s="79">
        <v>11.3</v>
      </c>
      <c r="E42" s="34">
        <v>11.6</v>
      </c>
      <c r="F42" s="34">
        <v>11.9</v>
      </c>
      <c r="G42" s="34">
        <v>12.2</v>
      </c>
      <c r="H42" s="35">
        <v>12.5</v>
      </c>
      <c r="I42" s="35">
        <v>12.9</v>
      </c>
      <c r="J42" s="35">
        <v>13.2</v>
      </c>
      <c r="K42" s="35">
        <v>13.5</v>
      </c>
      <c r="L42" s="57">
        <v>13.8</v>
      </c>
      <c r="M42" s="176">
        <v>500</v>
      </c>
      <c r="N42" s="67">
        <f>M42/L42</f>
        <v>36.231884057971016</v>
      </c>
    </row>
    <row r="43" spans="1:14" ht="12.75" customHeight="1" thickBot="1">
      <c r="A43" s="160"/>
      <c r="B43" s="161"/>
      <c r="C43" s="88" t="s">
        <v>37</v>
      </c>
      <c r="D43" s="80">
        <v>2950</v>
      </c>
      <c r="E43" s="36">
        <v>2990</v>
      </c>
      <c r="F43" s="36">
        <v>3050</v>
      </c>
      <c r="G43" s="36">
        <v>3090</v>
      </c>
      <c r="H43" s="36">
        <v>3190</v>
      </c>
      <c r="I43" s="36">
        <v>3250</v>
      </c>
      <c r="J43" s="36">
        <v>3350</v>
      </c>
      <c r="K43" s="36">
        <v>3450</v>
      </c>
      <c r="L43" s="58">
        <v>3490</v>
      </c>
      <c r="M43" s="176"/>
      <c r="N43" s="68">
        <f>M42/L43</f>
        <v>0.14326647564469913</v>
      </c>
    </row>
    <row r="44" spans="1:14" ht="12.75" customHeight="1" thickBot="1" thickTop="1">
      <c r="A44" s="171" t="s">
        <v>201</v>
      </c>
      <c r="B44" s="172" t="s">
        <v>50</v>
      </c>
      <c r="C44" s="105" t="s">
        <v>36</v>
      </c>
      <c r="D44" s="106">
        <v>20.2</v>
      </c>
      <c r="E44" s="106">
        <v>21.1</v>
      </c>
      <c r="F44" s="106">
        <v>22</v>
      </c>
      <c r="G44" s="106">
        <v>22.9</v>
      </c>
      <c r="H44" s="106">
        <v>23.8</v>
      </c>
      <c r="I44" s="106">
        <v>24.7</v>
      </c>
      <c r="J44" s="106">
        <v>25.6</v>
      </c>
      <c r="K44" s="106">
        <v>26.5</v>
      </c>
      <c r="L44" s="106">
        <v>27.4</v>
      </c>
      <c r="M44" s="173">
        <v>1500</v>
      </c>
      <c r="N44" s="67">
        <f>M44/L44</f>
        <v>54.74452554744526</v>
      </c>
    </row>
    <row r="45" spans="1:14" ht="12.75" customHeight="1" thickBot="1" thickTop="1">
      <c r="A45" s="171"/>
      <c r="B45" s="172"/>
      <c r="C45" s="107" t="s">
        <v>37</v>
      </c>
      <c r="D45" s="108">
        <v>5140</v>
      </c>
      <c r="E45" s="109">
        <v>5270</v>
      </c>
      <c r="F45" s="109">
        <v>5400</v>
      </c>
      <c r="G45" s="109">
        <v>5530</v>
      </c>
      <c r="H45" s="109">
        <v>5660</v>
      </c>
      <c r="I45" s="109">
        <v>5790</v>
      </c>
      <c r="J45" s="109">
        <v>5920</v>
      </c>
      <c r="K45" s="109">
        <v>6050</v>
      </c>
      <c r="L45" s="110">
        <v>6180</v>
      </c>
      <c r="M45" s="173"/>
      <c r="N45" s="68">
        <f>M44/L45</f>
        <v>0.24271844660194175</v>
      </c>
    </row>
    <row r="46" spans="1:14" ht="12.75" customHeight="1" thickBot="1" thickTop="1">
      <c r="A46" s="160" t="s">
        <v>54</v>
      </c>
      <c r="B46" s="161" t="s">
        <v>55</v>
      </c>
      <c r="C46" s="87" t="s">
        <v>36</v>
      </c>
      <c r="D46" s="37">
        <f>D47/250</f>
        <v>7.96</v>
      </c>
      <c r="E46" s="37">
        <f aca="true" t="shared" si="2" ref="E46:L46">E47/250</f>
        <v>8.2</v>
      </c>
      <c r="F46" s="37">
        <f t="shared" si="2"/>
        <v>8.6</v>
      </c>
      <c r="G46" s="37">
        <f t="shared" si="2"/>
        <v>9</v>
      </c>
      <c r="H46" s="37">
        <f t="shared" si="2"/>
        <v>9.16</v>
      </c>
      <c r="I46" s="37">
        <f t="shared" si="2"/>
        <v>9.4</v>
      </c>
      <c r="J46" s="37">
        <f t="shared" si="2"/>
        <v>9.56</v>
      </c>
      <c r="K46" s="37">
        <f t="shared" si="2"/>
        <v>9.72</v>
      </c>
      <c r="L46" s="59">
        <f t="shared" si="2"/>
        <v>9.8</v>
      </c>
      <c r="M46" s="169">
        <v>400</v>
      </c>
      <c r="N46" s="67">
        <f>M46/L46</f>
        <v>40.816326530612244</v>
      </c>
    </row>
    <row r="47" spans="1:14" ht="12.75" customHeight="1" thickBot="1" thickTop="1">
      <c r="A47" s="160"/>
      <c r="B47" s="161"/>
      <c r="C47" s="88" t="s">
        <v>37</v>
      </c>
      <c r="D47" s="38">
        <v>1990</v>
      </c>
      <c r="E47" s="17">
        <v>2050</v>
      </c>
      <c r="F47" s="18">
        <v>2150</v>
      </c>
      <c r="G47" s="18">
        <v>2250</v>
      </c>
      <c r="H47" s="18">
        <v>2290</v>
      </c>
      <c r="I47" s="18">
        <v>2350</v>
      </c>
      <c r="J47" s="18">
        <v>2390</v>
      </c>
      <c r="K47" s="18">
        <v>2430</v>
      </c>
      <c r="L47" s="60">
        <v>2450</v>
      </c>
      <c r="M47" s="169"/>
      <c r="N47" s="68">
        <f>M46/L47</f>
        <v>0.16326530612244897</v>
      </c>
    </row>
    <row r="48" spans="1:14" ht="12.75" customHeight="1" thickBot="1" thickTop="1">
      <c r="A48" s="160" t="s">
        <v>56</v>
      </c>
      <c r="B48" s="161" t="s">
        <v>39</v>
      </c>
      <c r="C48" s="87" t="s">
        <v>36</v>
      </c>
      <c r="D48" s="165" t="s">
        <v>40</v>
      </c>
      <c r="E48" s="11">
        <v>7.6</v>
      </c>
      <c r="F48" s="11">
        <v>7.7</v>
      </c>
      <c r="G48" s="11">
        <v>7.7</v>
      </c>
      <c r="H48" s="12">
        <v>7.8</v>
      </c>
      <c r="I48" s="12">
        <v>7.9</v>
      </c>
      <c r="J48" s="12">
        <v>8</v>
      </c>
      <c r="K48" s="12">
        <v>8.1</v>
      </c>
      <c r="L48" s="61">
        <v>8.2</v>
      </c>
      <c r="M48" s="176">
        <v>350</v>
      </c>
      <c r="N48" s="67">
        <f>M48/L48</f>
        <v>42.6829268292683</v>
      </c>
    </row>
    <row r="49" spans="1:14" ht="12.75" customHeight="1" thickBot="1" thickTop="1">
      <c r="A49" s="160"/>
      <c r="B49" s="161"/>
      <c r="C49" s="88" t="s">
        <v>37</v>
      </c>
      <c r="D49" s="165"/>
      <c r="E49" s="11">
        <v>1910</v>
      </c>
      <c r="F49" s="11">
        <v>1930</v>
      </c>
      <c r="G49" s="11">
        <v>1950</v>
      </c>
      <c r="H49" s="12">
        <v>2000</v>
      </c>
      <c r="I49" s="12">
        <v>2010</v>
      </c>
      <c r="J49" s="12">
        <v>2020</v>
      </c>
      <c r="K49" s="12">
        <v>2030</v>
      </c>
      <c r="L49" s="61">
        <v>2040</v>
      </c>
      <c r="M49" s="176"/>
      <c r="N49" s="68">
        <f>M48/L49</f>
        <v>0.1715686274509804</v>
      </c>
    </row>
    <row r="50" spans="1:14" ht="12.75" customHeight="1" thickBot="1" thickTop="1">
      <c r="A50" s="160" t="s">
        <v>57</v>
      </c>
      <c r="B50" s="161" t="s">
        <v>58</v>
      </c>
      <c r="C50" s="87" t="s">
        <v>36</v>
      </c>
      <c r="D50" s="165" t="s">
        <v>40</v>
      </c>
      <c r="E50" s="91" t="s">
        <v>59</v>
      </c>
      <c r="F50" s="92">
        <v>20</v>
      </c>
      <c r="G50" s="92">
        <v>20.6</v>
      </c>
      <c r="H50" s="92">
        <v>21.2</v>
      </c>
      <c r="I50" s="92">
        <v>22.9</v>
      </c>
      <c r="J50" s="92">
        <v>24.8</v>
      </c>
      <c r="K50" s="92">
        <v>25.7</v>
      </c>
      <c r="L50" s="93">
        <v>26.8</v>
      </c>
      <c r="M50" s="170">
        <v>800</v>
      </c>
      <c r="N50" s="67">
        <f>M50/L50</f>
        <v>29.850746268656717</v>
      </c>
    </row>
    <row r="51" spans="1:14" ht="12.75" customHeight="1" thickBot="1" thickTop="1">
      <c r="A51" s="160"/>
      <c r="B51" s="161"/>
      <c r="C51" s="88" t="s">
        <v>37</v>
      </c>
      <c r="D51" s="165"/>
      <c r="E51" s="94">
        <v>3950</v>
      </c>
      <c r="F51" s="94">
        <v>3990</v>
      </c>
      <c r="G51" s="94">
        <v>4150</v>
      </c>
      <c r="H51" s="95">
        <v>4310</v>
      </c>
      <c r="I51" s="95">
        <v>4470</v>
      </c>
      <c r="J51" s="95">
        <v>4670</v>
      </c>
      <c r="K51" s="95">
        <v>4800</v>
      </c>
      <c r="L51" s="96">
        <v>4940</v>
      </c>
      <c r="M51" s="170"/>
      <c r="N51" s="68">
        <f>M50/L51</f>
        <v>0.16194331983805668</v>
      </c>
    </row>
    <row r="52" spans="1:14" ht="12.75" customHeight="1" thickBot="1" thickTop="1">
      <c r="A52" s="231" t="s">
        <v>209</v>
      </c>
      <c r="B52" s="232" t="s">
        <v>52</v>
      </c>
      <c r="C52" s="233" t="s">
        <v>36</v>
      </c>
      <c r="D52" s="165" t="s">
        <v>40</v>
      </c>
      <c r="E52" s="28">
        <v>13.8</v>
      </c>
      <c r="F52" s="28">
        <v>14.2</v>
      </c>
      <c r="G52" s="28">
        <v>14.8</v>
      </c>
      <c r="H52" s="28">
        <v>15.4</v>
      </c>
      <c r="I52" s="28">
        <v>16</v>
      </c>
      <c r="J52" s="28">
        <v>16.6</v>
      </c>
      <c r="K52" s="28">
        <v>17</v>
      </c>
      <c r="L52" s="46">
        <v>17.4</v>
      </c>
      <c r="M52" s="237">
        <v>500</v>
      </c>
      <c r="N52" s="234">
        <f>ROUNDUP(O52,0)</f>
        <v>0</v>
      </c>
    </row>
    <row r="53" spans="1:14" ht="12.75" customHeight="1" thickBot="1" thickTop="1">
      <c r="A53" s="231"/>
      <c r="B53" s="232"/>
      <c r="C53" s="235" t="s">
        <v>37</v>
      </c>
      <c r="D53" s="165"/>
      <c r="E53" s="28">
        <v>3450</v>
      </c>
      <c r="F53" s="28">
        <v>3550</v>
      </c>
      <c r="G53" s="28">
        <v>3700</v>
      </c>
      <c r="H53" s="28">
        <v>3850</v>
      </c>
      <c r="I53" s="28">
        <v>4000</v>
      </c>
      <c r="J53" s="28">
        <v>4150</v>
      </c>
      <c r="K53" s="28">
        <v>4250</v>
      </c>
      <c r="L53" s="46">
        <v>4350</v>
      </c>
      <c r="M53" s="237"/>
      <c r="N53" s="236">
        <f>M52/L53</f>
        <v>0.11494252873563218</v>
      </c>
    </row>
    <row r="54" spans="1:14" ht="12.75" customHeight="1" thickBot="1" thickTop="1">
      <c r="A54" s="160" t="s">
        <v>60</v>
      </c>
      <c r="B54" s="161" t="s">
        <v>46</v>
      </c>
      <c r="C54" s="90" t="s">
        <v>36</v>
      </c>
      <c r="D54" s="74">
        <v>12.7</v>
      </c>
      <c r="E54" s="9">
        <v>12.9</v>
      </c>
      <c r="F54" s="9">
        <v>13.2</v>
      </c>
      <c r="G54" s="9">
        <v>13.6</v>
      </c>
      <c r="H54" s="15">
        <v>13.9</v>
      </c>
      <c r="I54" s="15">
        <v>14.4</v>
      </c>
      <c r="J54" s="15">
        <v>14.7</v>
      </c>
      <c r="K54" s="15">
        <v>14.8</v>
      </c>
      <c r="L54" s="50">
        <v>14.9</v>
      </c>
      <c r="M54" s="174">
        <v>500</v>
      </c>
      <c r="N54" s="67">
        <f>M54/L54</f>
        <v>33.557046979865774</v>
      </c>
    </row>
    <row r="55" spans="1:14" ht="12.75" customHeight="1" thickBot="1" thickTop="1">
      <c r="A55" s="160"/>
      <c r="B55" s="161"/>
      <c r="C55" s="89" t="s">
        <v>37</v>
      </c>
      <c r="D55" s="72">
        <v>3090</v>
      </c>
      <c r="E55" s="10">
        <v>3190</v>
      </c>
      <c r="F55" s="10">
        <v>3390</v>
      </c>
      <c r="G55" s="10">
        <v>3490</v>
      </c>
      <c r="H55" s="10">
        <v>3550</v>
      </c>
      <c r="I55" s="10">
        <v>3590</v>
      </c>
      <c r="J55" s="10">
        <v>3625</v>
      </c>
      <c r="K55" s="10">
        <v>3650</v>
      </c>
      <c r="L55" s="48">
        <v>3690</v>
      </c>
      <c r="M55" s="174"/>
      <c r="N55" s="68">
        <f>M54/L55</f>
        <v>0.13550135501355012</v>
      </c>
    </row>
    <row r="56" spans="1:14" ht="12.75" customHeight="1" thickBot="1" thickTop="1">
      <c r="A56" s="171" t="s">
        <v>199</v>
      </c>
      <c r="B56" s="172" t="s">
        <v>198</v>
      </c>
      <c r="C56" s="105" t="s">
        <v>36</v>
      </c>
      <c r="D56" s="106">
        <v>29.8</v>
      </c>
      <c r="E56" s="106">
        <v>30.2</v>
      </c>
      <c r="F56" s="106">
        <v>30.6</v>
      </c>
      <c r="G56" s="106">
        <v>31</v>
      </c>
      <c r="H56" s="106">
        <v>31.4</v>
      </c>
      <c r="I56" s="106">
        <v>31.8</v>
      </c>
      <c r="J56" s="106">
        <v>32.4</v>
      </c>
      <c r="K56" s="106">
        <v>32.6</v>
      </c>
      <c r="L56" s="106">
        <v>33</v>
      </c>
      <c r="M56" s="173">
        <v>2200</v>
      </c>
      <c r="N56" s="67">
        <f>M56/L56</f>
        <v>66.66666666666667</v>
      </c>
    </row>
    <row r="57" spans="1:14" ht="12.75" customHeight="1" thickBot="1" thickTop="1">
      <c r="A57" s="171"/>
      <c r="B57" s="172"/>
      <c r="C57" s="107" t="s">
        <v>37</v>
      </c>
      <c r="D57" s="108">
        <v>6800</v>
      </c>
      <c r="E57" s="109">
        <v>6850</v>
      </c>
      <c r="F57" s="109">
        <v>6900</v>
      </c>
      <c r="G57" s="109">
        <v>6950</v>
      </c>
      <c r="H57" s="109">
        <v>7000</v>
      </c>
      <c r="I57" s="109">
        <v>7100</v>
      </c>
      <c r="J57" s="109">
        <v>7200</v>
      </c>
      <c r="K57" s="109">
        <v>7300</v>
      </c>
      <c r="L57" s="110">
        <v>7400</v>
      </c>
      <c r="M57" s="173"/>
      <c r="N57" s="68">
        <f>M56/L57</f>
        <v>0.2972972972972973</v>
      </c>
    </row>
    <row r="58" spans="1:14" ht="12.75" customHeight="1" thickBot="1" thickTop="1">
      <c r="A58" s="171" t="s">
        <v>204</v>
      </c>
      <c r="B58" s="172" t="s">
        <v>202</v>
      </c>
      <c r="C58" s="105" t="s">
        <v>36</v>
      </c>
      <c r="D58" s="106">
        <v>19.4</v>
      </c>
      <c r="E58" s="106">
        <v>19.7</v>
      </c>
      <c r="F58" s="106">
        <v>20</v>
      </c>
      <c r="G58" s="106">
        <v>20.3</v>
      </c>
      <c r="H58" s="106">
        <v>20.6</v>
      </c>
      <c r="I58" s="106">
        <v>20.9</v>
      </c>
      <c r="J58" s="106">
        <v>21.2</v>
      </c>
      <c r="K58" s="106">
        <v>21.5</v>
      </c>
      <c r="L58" s="111">
        <v>21.8</v>
      </c>
      <c r="M58" s="206">
        <v>1500</v>
      </c>
      <c r="N58" s="67">
        <f>M58/L58</f>
        <v>68.80733944954129</v>
      </c>
    </row>
    <row r="59" spans="1:14" ht="12.75" customHeight="1" thickBot="1" thickTop="1">
      <c r="A59" s="171"/>
      <c r="B59" s="172"/>
      <c r="C59" s="107" t="s">
        <v>37</v>
      </c>
      <c r="D59" s="108">
        <v>4960</v>
      </c>
      <c r="E59" s="109">
        <v>5030</v>
      </c>
      <c r="F59" s="109">
        <v>5100</v>
      </c>
      <c r="G59" s="109">
        <v>5170</v>
      </c>
      <c r="H59" s="109">
        <v>5250</v>
      </c>
      <c r="I59" s="109">
        <v>5320</v>
      </c>
      <c r="J59" s="109">
        <v>5390</v>
      </c>
      <c r="K59" s="109">
        <v>5460</v>
      </c>
      <c r="L59" s="110">
        <v>5530</v>
      </c>
      <c r="M59" s="206"/>
      <c r="N59" s="68">
        <f>M58/L59</f>
        <v>0.27124773960216997</v>
      </c>
    </row>
    <row r="60" spans="1:14" ht="12.75" customHeight="1" thickBot="1" thickTop="1">
      <c r="A60" s="160" t="s">
        <v>61</v>
      </c>
      <c r="B60" s="161" t="s">
        <v>62</v>
      </c>
      <c r="C60" s="87" t="s">
        <v>36</v>
      </c>
      <c r="D60" s="81">
        <f>D61/240</f>
        <v>11.625</v>
      </c>
      <c r="E60" s="39">
        <f aca="true" t="shared" si="3" ref="E60:L60">E61/240</f>
        <v>11.875</v>
      </c>
      <c r="F60" s="39">
        <f t="shared" si="3"/>
        <v>12.041666666666666</v>
      </c>
      <c r="G60" s="39">
        <f t="shared" si="3"/>
        <v>12.708333333333334</v>
      </c>
      <c r="H60" s="39">
        <f t="shared" si="3"/>
        <v>13.291666666666666</v>
      </c>
      <c r="I60" s="39">
        <f t="shared" si="3"/>
        <v>13.541666666666666</v>
      </c>
      <c r="J60" s="39">
        <f t="shared" si="3"/>
        <v>13.708333333333334</v>
      </c>
      <c r="K60" s="39">
        <f t="shared" si="3"/>
        <v>13.958333333333334</v>
      </c>
      <c r="L60" s="62">
        <f t="shared" si="3"/>
        <v>14.125</v>
      </c>
      <c r="M60" s="176">
        <v>500</v>
      </c>
      <c r="N60" s="67">
        <f>M60/L60</f>
        <v>35.39823008849557</v>
      </c>
    </row>
    <row r="61" spans="1:14" ht="12.75" customHeight="1" thickBot="1" thickTop="1">
      <c r="A61" s="160"/>
      <c r="B61" s="161"/>
      <c r="C61" s="88" t="s">
        <v>37</v>
      </c>
      <c r="D61" s="82">
        <v>2790</v>
      </c>
      <c r="E61" s="18">
        <v>2850</v>
      </c>
      <c r="F61" s="18">
        <v>2890</v>
      </c>
      <c r="G61" s="18">
        <v>3050</v>
      </c>
      <c r="H61" s="18">
        <v>3190</v>
      </c>
      <c r="I61" s="18">
        <v>3250</v>
      </c>
      <c r="J61" s="18">
        <v>3290</v>
      </c>
      <c r="K61" s="18">
        <v>3350</v>
      </c>
      <c r="L61" s="60">
        <v>3390</v>
      </c>
      <c r="M61" s="176"/>
      <c r="N61" s="68">
        <f>M60/L61</f>
        <v>0.14749262536873156</v>
      </c>
    </row>
    <row r="62" spans="1:14" ht="12.75" customHeight="1" thickBot="1" thickTop="1">
      <c r="A62" s="160" t="s">
        <v>63</v>
      </c>
      <c r="B62" s="161" t="s">
        <v>46</v>
      </c>
      <c r="C62" s="87" t="s">
        <v>36</v>
      </c>
      <c r="D62" s="74">
        <v>14.2</v>
      </c>
      <c r="E62" s="9">
        <v>14.3</v>
      </c>
      <c r="F62" s="9">
        <v>14.5</v>
      </c>
      <c r="G62" s="9">
        <v>14.7</v>
      </c>
      <c r="H62" s="15">
        <v>14.9</v>
      </c>
      <c r="I62" s="15">
        <v>15.2</v>
      </c>
      <c r="J62" s="15">
        <v>15.4</v>
      </c>
      <c r="K62" s="15">
        <v>15.7</v>
      </c>
      <c r="L62" s="50">
        <v>15.8</v>
      </c>
      <c r="M62" s="170">
        <v>500</v>
      </c>
      <c r="N62" s="67">
        <f>M62/L62</f>
        <v>31.645569620253163</v>
      </c>
    </row>
    <row r="63" spans="1:14" ht="12.75" customHeight="1" thickBot="1" thickTop="1">
      <c r="A63" s="160"/>
      <c r="B63" s="161"/>
      <c r="C63" s="88" t="s">
        <v>37</v>
      </c>
      <c r="D63" s="72">
        <v>3590</v>
      </c>
      <c r="E63" s="10">
        <v>3625</v>
      </c>
      <c r="F63" s="10">
        <v>3650</v>
      </c>
      <c r="G63" s="10">
        <v>3690</v>
      </c>
      <c r="H63" s="10">
        <v>3750</v>
      </c>
      <c r="I63" s="10">
        <v>3850</v>
      </c>
      <c r="J63" s="10">
        <v>3900</v>
      </c>
      <c r="K63" s="10">
        <v>3950</v>
      </c>
      <c r="L63" s="48">
        <v>3975</v>
      </c>
      <c r="M63" s="170"/>
      <c r="N63" s="68">
        <f>M62/L63</f>
        <v>0.12578616352201258</v>
      </c>
    </row>
    <row r="64" spans="1:14" ht="12.75" customHeight="1" thickBot="1" thickTop="1">
      <c r="A64" s="160" t="s">
        <v>64</v>
      </c>
      <c r="B64" s="161" t="s">
        <v>65</v>
      </c>
      <c r="C64" s="87" t="s">
        <v>36</v>
      </c>
      <c r="D64" s="83">
        <v>10.8</v>
      </c>
      <c r="E64" s="40">
        <v>11.3</v>
      </c>
      <c r="F64" s="40">
        <v>11.7</v>
      </c>
      <c r="G64" s="40">
        <v>12</v>
      </c>
      <c r="H64" s="40">
        <v>12.5</v>
      </c>
      <c r="I64" s="40">
        <v>12.6</v>
      </c>
      <c r="J64" s="40">
        <v>12.9</v>
      </c>
      <c r="K64" s="40">
        <v>13.2</v>
      </c>
      <c r="L64" s="63">
        <v>13.5</v>
      </c>
      <c r="M64" s="178">
        <v>500</v>
      </c>
      <c r="N64" s="67">
        <f>M64/L64</f>
        <v>37.03703703703704</v>
      </c>
    </row>
    <row r="65" spans="1:14" ht="12.75" customHeight="1" thickBot="1" thickTop="1">
      <c r="A65" s="160"/>
      <c r="B65" s="161"/>
      <c r="C65" s="88" t="s">
        <v>37</v>
      </c>
      <c r="D65" s="84">
        <v>2690</v>
      </c>
      <c r="E65" s="41">
        <v>2790</v>
      </c>
      <c r="F65" s="41">
        <v>2890</v>
      </c>
      <c r="G65" s="41">
        <v>2990</v>
      </c>
      <c r="H65" s="41">
        <v>3050</v>
      </c>
      <c r="I65" s="41">
        <v>3090</v>
      </c>
      <c r="J65" s="41">
        <v>3190</v>
      </c>
      <c r="K65" s="41">
        <v>3250</v>
      </c>
      <c r="L65" s="64">
        <v>3290</v>
      </c>
      <c r="M65" s="179"/>
      <c r="N65" s="68">
        <f>M64/L65</f>
        <v>0.1519756838905775</v>
      </c>
    </row>
    <row r="66" spans="1:14" ht="12.75" customHeight="1" thickBot="1" thickTop="1">
      <c r="A66" s="160" t="s">
        <v>66</v>
      </c>
      <c r="B66" s="161" t="s">
        <v>67</v>
      </c>
      <c r="C66" s="90" t="s">
        <v>36</v>
      </c>
      <c r="D66" s="75">
        <f>D67/240</f>
        <v>16.208333333333332</v>
      </c>
      <c r="E66" s="29">
        <f aca="true" t="shared" si="4" ref="E66:L66">E67/240</f>
        <v>16.458333333333332</v>
      </c>
      <c r="F66" s="29">
        <f t="shared" si="4"/>
        <v>16.625</v>
      </c>
      <c r="G66" s="29">
        <f t="shared" si="4"/>
        <v>16.875</v>
      </c>
      <c r="H66" s="29">
        <f t="shared" si="4"/>
        <v>17.291666666666668</v>
      </c>
      <c r="I66" s="29">
        <f t="shared" si="4"/>
        <v>17.708333333333332</v>
      </c>
      <c r="J66" s="29">
        <f t="shared" si="4"/>
        <v>17.791666666666668</v>
      </c>
      <c r="K66" s="29">
        <f t="shared" si="4"/>
        <v>17.833333333333332</v>
      </c>
      <c r="L66" s="51">
        <f t="shared" si="4"/>
        <v>17.875</v>
      </c>
      <c r="M66" s="170">
        <v>600</v>
      </c>
      <c r="N66" s="67">
        <f>M66/L66</f>
        <v>33.56643356643357</v>
      </c>
    </row>
    <row r="67" spans="1:14" ht="12.75" customHeight="1" thickBot="1" thickTop="1">
      <c r="A67" s="160"/>
      <c r="B67" s="161"/>
      <c r="C67" s="89" t="s">
        <v>37</v>
      </c>
      <c r="D67" s="71">
        <v>3890</v>
      </c>
      <c r="E67" s="11">
        <v>3950</v>
      </c>
      <c r="F67" s="11">
        <v>3990</v>
      </c>
      <c r="G67" s="11">
        <v>4050</v>
      </c>
      <c r="H67" s="16">
        <v>4150</v>
      </c>
      <c r="I67" s="16">
        <v>4250</v>
      </c>
      <c r="J67" s="16">
        <v>4270</v>
      </c>
      <c r="K67" s="16">
        <v>4280</v>
      </c>
      <c r="L67" s="52">
        <v>4290</v>
      </c>
      <c r="M67" s="170"/>
      <c r="N67" s="68">
        <f>M66/L67</f>
        <v>0.13986013986013987</v>
      </c>
    </row>
    <row r="68" spans="1:14" ht="12.75" customHeight="1" thickBot="1" thickTop="1">
      <c r="A68" s="160" t="s">
        <v>68</v>
      </c>
      <c r="B68" s="161" t="s">
        <v>35</v>
      </c>
      <c r="C68" s="87" t="s">
        <v>36</v>
      </c>
      <c r="D68" s="85">
        <f>D69/250</f>
        <v>10.24</v>
      </c>
      <c r="E68" s="42">
        <f aca="true" t="shared" si="5" ref="E68:L68">E69/250</f>
        <v>10.36</v>
      </c>
      <c r="F68" s="42">
        <f t="shared" si="5"/>
        <v>10.52</v>
      </c>
      <c r="G68" s="42">
        <f t="shared" si="5"/>
        <v>10.64</v>
      </c>
      <c r="H68" s="42">
        <f t="shared" si="5"/>
        <v>10.76</v>
      </c>
      <c r="I68" s="42">
        <f t="shared" si="5"/>
        <v>11</v>
      </c>
      <c r="J68" s="42">
        <f t="shared" si="5"/>
        <v>11.16</v>
      </c>
      <c r="K68" s="42">
        <f t="shared" si="5"/>
        <v>11.4</v>
      </c>
      <c r="L68" s="65">
        <f t="shared" si="5"/>
        <v>11.56</v>
      </c>
      <c r="M68" s="177">
        <v>500</v>
      </c>
      <c r="N68" s="67">
        <f>M68/L68</f>
        <v>43.25259515570934</v>
      </c>
    </row>
    <row r="69" spans="1:14" ht="12.75" customHeight="1" thickBot="1" thickTop="1">
      <c r="A69" s="160"/>
      <c r="B69" s="161"/>
      <c r="C69" s="88" t="s">
        <v>37</v>
      </c>
      <c r="D69" s="86">
        <v>2560</v>
      </c>
      <c r="E69" s="43">
        <v>2590</v>
      </c>
      <c r="F69" s="43">
        <v>2630</v>
      </c>
      <c r="G69" s="43">
        <v>2660</v>
      </c>
      <c r="H69" s="43">
        <v>2690</v>
      </c>
      <c r="I69" s="43">
        <v>2750</v>
      </c>
      <c r="J69" s="43">
        <v>2790</v>
      </c>
      <c r="K69" s="43">
        <v>2850</v>
      </c>
      <c r="L69" s="66">
        <v>2890</v>
      </c>
      <c r="M69" s="177"/>
      <c r="N69" s="68">
        <f>M68/L69</f>
        <v>0.17301038062283736</v>
      </c>
    </row>
    <row r="70" spans="1:14" ht="12.75" customHeight="1">
      <c r="A70" s="183" t="s">
        <v>69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</row>
    <row r="71" spans="1:14" ht="12.75" customHeight="1">
      <c r="A71" s="184" t="s">
        <v>173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</row>
    <row r="72" spans="1:14" ht="12.75" customHeight="1">
      <c r="A72" s="185" t="s">
        <v>70</v>
      </c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</row>
    <row r="73" spans="1:14" ht="24" customHeight="1">
      <c r="A73" s="186" t="s">
        <v>71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</row>
    <row r="74" spans="1:14" ht="12.75" customHeight="1">
      <c r="A74" s="187" t="s">
        <v>72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</row>
    <row r="75" spans="1:14" ht="25.5" customHeight="1">
      <c r="A75" s="187" t="s">
        <v>176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8"/>
    </row>
    <row r="76" spans="1:14" ht="12.75" customHeight="1">
      <c r="A76" s="19" t="s">
        <v>73</v>
      </c>
      <c r="B76" s="189" t="s">
        <v>74</v>
      </c>
      <c r="C76" s="189"/>
      <c r="D76" s="189"/>
      <c r="E76" s="189"/>
      <c r="F76" s="189"/>
      <c r="G76" s="189"/>
      <c r="H76" s="189"/>
      <c r="I76" s="189"/>
      <c r="J76" s="189"/>
      <c r="K76" s="189"/>
      <c r="L76" s="189" t="s">
        <v>75</v>
      </c>
      <c r="M76" s="189"/>
      <c r="N76" s="189"/>
    </row>
    <row r="77" spans="1:14" ht="12.75" customHeight="1">
      <c r="A77" s="20" t="s">
        <v>76</v>
      </c>
      <c r="B77" s="190" t="s">
        <v>77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 t="s">
        <v>78</v>
      </c>
      <c r="M77" s="190"/>
      <c r="N77" s="190"/>
    </row>
    <row r="78" spans="1:14" ht="12.75" customHeight="1">
      <c r="A78" s="21" t="s">
        <v>79</v>
      </c>
      <c r="B78" s="190" t="s">
        <v>80</v>
      </c>
      <c r="C78" s="190"/>
      <c r="D78" s="190"/>
      <c r="E78" s="190"/>
      <c r="F78" s="190"/>
      <c r="G78" s="190"/>
      <c r="H78" s="190"/>
      <c r="I78" s="190"/>
      <c r="J78" s="190"/>
      <c r="K78" s="190"/>
      <c r="L78" s="190" t="s">
        <v>81</v>
      </c>
      <c r="M78" s="190"/>
      <c r="N78" s="190"/>
    </row>
    <row r="79" spans="1:14" ht="38.25" customHeight="1">
      <c r="A79" s="21" t="s">
        <v>82</v>
      </c>
      <c r="B79" s="191" t="s">
        <v>83</v>
      </c>
      <c r="C79" s="191"/>
      <c r="D79" s="191"/>
      <c r="E79" s="191"/>
      <c r="F79" s="191"/>
      <c r="G79" s="191"/>
      <c r="H79" s="191"/>
      <c r="I79" s="191"/>
      <c r="J79" s="191"/>
      <c r="K79" s="191"/>
      <c r="L79" s="192" t="s">
        <v>84</v>
      </c>
      <c r="M79" s="192"/>
      <c r="N79" s="192"/>
    </row>
    <row r="80" spans="1:14" ht="12.75" customHeight="1">
      <c r="A80" s="21" t="s">
        <v>85</v>
      </c>
      <c r="B80" s="191" t="s">
        <v>86</v>
      </c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</row>
    <row r="81" spans="1:14" ht="12.75" customHeight="1">
      <c r="A81" s="21" t="s">
        <v>87</v>
      </c>
      <c r="B81" s="190" t="s">
        <v>88</v>
      </c>
      <c r="C81" s="190"/>
      <c r="D81" s="190"/>
      <c r="E81" s="190"/>
      <c r="F81" s="190"/>
      <c r="G81" s="190"/>
      <c r="H81" s="190"/>
      <c r="I81" s="190"/>
      <c r="J81" s="190"/>
      <c r="K81" s="190"/>
      <c r="L81" s="190" t="s">
        <v>89</v>
      </c>
      <c r="M81" s="190"/>
      <c r="N81" s="190"/>
    </row>
    <row r="82" spans="1:14" ht="26.25" customHeight="1">
      <c r="A82" s="21" t="s">
        <v>90</v>
      </c>
      <c r="B82" s="190" t="s">
        <v>91</v>
      </c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</row>
    <row r="83" spans="1:14" ht="13.5" customHeight="1">
      <c r="A83" s="22" t="s">
        <v>92</v>
      </c>
      <c r="B83" s="193" t="s">
        <v>93</v>
      </c>
      <c r="C83" s="193"/>
      <c r="D83" s="193"/>
      <c r="E83" s="193"/>
      <c r="F83" s="193"/>
      <c r="G83" s="193"/>
      <c r="H83" s="193"/>
      <c r="I83" s="193"/>
      <c r="J83" s="193"/>
      <c r="K83" s="193"/>
      <c r="L83" s="193" t="s">
        <v>94</v>
      </c>
      <c r="M83" s="193"/>
      <c r="N83" s="193"/>
    </row>
    <row r="84" spans="1:14" ht="14.25" customHeight="1">
      <c r="A84" s="23" t="s">
        <v>95</v>
      </c>
      <c r="B84" s="194" t="s">
        <v>96</v>
      </c>
      <c r="C84" s="194"/>
      <c r="D84" s="194"/>
      <c r="E84" s="194"/>
      <c r="F84" s="194"/>
      <c r="G84" s="194" t="s">
        <v>95</v>
      </c>
      <c r="H84" s="194"/>
      <c r="I84" s="195" t="s">
        <v>96</v>
      </c>
      <c r="J84" s="195"/>
      <c r="K84" s="195"/>
      <c r="L84" s="195"/>
      <c r="M84" s="195"/>
      <c r="N84" s="195"/>
    </row>
    <row r="85" spans="1:14" ht="18" customHeight="1">
      <c r="A85" s="24" t="s">
        <v>97</v>
      </c>
      <c r="B85" s="196" t="s">
        <v>98</v>
      </c>
      <c r="C85" s="196"/>
      <c r="D85" s="196"/>
      <c r="E85" s="196"/>
      <c r="F85" s="196"/>
      <c r="G85" s="197" t="s">
        <v>99</v>
      </c>
      <c r="H85" s="197"/>
      <c r="I85" s="198" t="s">
        <v>100</v>
      </c>
      <c r="J85" s="198"/>
      <c r="K85" s="198"/>
      <c r="L85" s="198"/>
      <c r="M85" s="198"/>
      <c r="N85" s="198"/>
    </row>
    <row r="86" spans="1:14" ht="14.25" customHeight="1">
      <c r="A86" s="24" t="s">
        <v>101</v>
      </c>
      <c r="B86" s="196" t="s">
        <v>102</v>
      </c>
      <c r="C86" s="196"/>
      <c r="D86" s="196"/>
      <c r="E86" s="196"/>
      <c r="F86" s="196"/>
      <c r="G86" s="197" t="s">
        <v>103</v>
      </c>
      <c r="H86" s="197"/>
      <c r="I86" s="198" t="s">
        <v>104</v>
      </c>
      <c r="J86" s="198"/>
      <c r="K86" s="198"/>
      <c r="L86" s="198"/>
      <c r="M86" s="198"/>
      <c r="N86" s="198"/>
    </row>
    <row r="87" spans="1:14" ht="14.25" customHeight="1">
      <c r="A87" s="24" t="s">
        <v>105</v>
      </c>
      <c r="B87" s="196" t="s">
        <v>106</v>
      </c>
      <c r="C87" s="196"/>
      <c r="D87" s="196"/>
      <c r="E87" s="196"/>
      <c r="F87" s="196"/>
      <c r="G87" s="197" t="s">
        <v>107</v>
      </c>
      <c r="H87" s="197"/>
      <c r="I87" s="198" t="s">
        <v>108</v>
      </c>
      <c r="J87" s="198"/>
      <c r="K87" s="198"/>
      <c r="L87" s="198"/>
      <c r="M87" s="198"/>
      <c r="N87" s="198"/>
    </row>
    <row r="88" spans="1:14" ht="14.25" customHeight="1">
      <c r="A88" s="24" t="s">
        <v>109</v>
      </c>
      <c r="B88" s="196" t="s">
        <v>110</v>
      </c>
      <c r="C88" s="196"/>
      <c r="D88" s="196"/>
      <c r="E88" s="196"/>
      <c r="F88" s="196"/>
      <c r="G88" s="197" t="s">
        <v>111</v>
      </c>
      <c r="H88" s="197"/>
      <c r="I88" s="198" t="s">
        <v>112</v>
      </c>
      <c r="J88" s="198"/>
      <c r="K88" s="198"/>
      <c r="L88" s="198"/>
      <c r="M88" s="198"/>
      <c r="N88" s="198"/>
    </row>
    <row r="89" spans="1:14" ht="14.25" customHeight="1">
      <c r="A89" s="24" t="s">
        <v>113</v>
      </c>
      <c r="B89" s="196" t="s">
        <v>114</v>
      </c>
      <c r="C89" s="196"/>
      <c r="D89" s="196"/>
      <c r="E89" s="196"/>
      <c r="F89" s="196"/>
      <c r="G89" s="197" t="s">
        <v>115</v>
      </c>
      <c r="H89" s="197"/>
      <c r="I89" s="198" t="s">
        <v>116</v>
      </c>
      <c r="J89" s="198"/>
      <c r="K89" s="198"/>
      <c r="L89" s="198"/>
      <c r="M89" s="198"/>
      <c r="N89" s="198"/>
    </row>
    <row r="90" spans="1:14" ht="14.25" customHeight="1">
      <c r="A90" s="24" t="s">
        <v>117</v>
      </c>
      <c r="B90" s="196" t="s">
        <v>118</v>
      </c>
      <c r="C90" s="196"/>
      <c r="D90" s="196"/>
      <c r="E90" s="196"/>
      <c r="F90" s="196"/>
      <c r="G90" s="197" t="s">
        <v>119</v>
      </c>
      <c r="H90" s="197"/>
      <c r="I90" s="198" t="s">
        <v>120</v>
      </c>
      <c r="J90" s="198"/>
      <c r="K90" s="198"/>
      <c r="L90" s="198"/>
      <c r="M90" s="198"/>
      <c r="N90" s="198"/>
    </row>
    <row r="91" spans="1:14" ht="14.25" customHeight="1">
      <c r="A91" s="24" t="s">
        <v>121</v>
      </c>
      <c r="B91" s="196" t="s">
        <v>122</v>
      </c>
      <c r="C91" s="196"/>
      <c r="D91" s="196"/>
      <c r="E91" s="196"/>
      <c r="F91" s="196"/>
      <c r="G91" s="197" t="s">
        <v>123</v>
      </c>
      <c r="H91" s="197"/>
      <c r="I91" s="198" t="s">
        <v>124</v>
      </c>
      <c r="J91" s="198"/>
      <c r="K91" s="198"/>
      <c r="L91" s="198"/>
      <c r="M91" s="198"/>
      <c r="N91" s="198"/>
    </row>
    <row r="92" spans="1:14" ht="14.25" customHeight="1">
      <c r="A92" s="25" t="s">
        <v>43</v>
      </c>
      <c r="B92" s="199" t="s">
        <v>125</v>
      </c>
      <c r="C92" s="199"/>
      <c r="D92" s="199"/>
      <c r="E92" s="199"/>
      <c r="F92" s="199"/>
      <c r="G92" s="200" t="s">
        <v>126</v>
      </c>
      <c r="H92" s="200"/>
      <c r="I92" s="201" t="s">
        <v>127</v>
      </c>
      <c r="J92" s="201"/>
      <c r="K92" s="201"/>
      <c r="L92" s="201"/>
      <c r="M92" s="201"/>
      <c r="N92" s="201"/>
    </row>
    <row r="93" spans="1:14" ht="18" customHeight="1" thickBot="1" thickTop="1">
      <c r="A93" s="25" t="s">
        <v>56</v>
      </c>
      <c r="B93" s="199" t="s">
        <v>180</v>
      </c>
      <c r="C93" s="199"/>
      <c r="D93" s="199"/>
      <c r="E93" s="199"/>
      <c r="F93" s="199"/>
      <c r="G93" s="200" t="s">
        <v>38</v>
      </c>
      <c r="H93" s="200"/>
      <c r="I93" s="201" t="s">
        <v>128</v>
      </c>
      <c r="J93" s="201"/>
      <c r="K93" s="201"/>
      <c r="L93" s="201"/>
      <c r="M93" s="201"/>
      <c r="N93" s="201"/>
    </row>
    <row r="94" spans="1:14" ht="12.75" customHeight="1" thickBot="1" thickTop="1">
      <c r="A94" s="25" t="s">
        <v>129</v>
      </c>
      <c r="B94" s="199" t="s">
        <v>130</v>
      </c>
      <c r="C94" s="199"/>
      <c r="D94" s="199"/>
      <c r="E94" s="199"/>
      <c r="F94" s="199"/>
      <c r="G94" s="203" t="s">
        <v>174</v>
      </c>
      <c r="H94" s="203"/>
      <c r="I94" s="204" t="s">
        <v>179</v>
      </c>
      <c r="J94" s="204"/>
      <c r="K94" s="204"/>
      <c r="L94" s="204"/>
      <c r="M94" s="204"/>
      <c r="N94" s="205"/>
    </row>
    <row r="95" spans="1:14" ht="14.25" thickBot="1" thickTop="1">
      <c r="A95" s="122" t="s">
        <v>177</v>
      </c>
      <c r="B95" s="202" t="s">
        <v>178</v>
      </c>
      <c r="C95" s="202"/>
      <c r="D95" s="202"/>
      <c r="E95" s="202"/>
      <c r="F95" s="202"/>
      <c r="G95" s="203"/>
      <c r="H95" s="203"/>
      <c r="I95" s="204"/>
      <c r="J95" s="204"/>
      <c r="K95" s="204"/>
      <c r="L95" s="204"/>
      <c r="M95" s="204"/>
      <c r="N95" s="205"/>
    </row>
    <row r="96" ht="13.5" thickTop="1"/>
  </sheetData>
  <sheetProtection selectLockedCells="1" selectUnlockedCells="1"/>
  <mergeCells count="163">
    <mergeCell ref="A10:A11"/>
    <mergeCell ref="B10:B11"/>
    <mergeCell ref="M10:M11"/>
    <mergeCell ref="A52:A53"/>
    <mergeCell ref="B52:B53"/>
    <mergeCell ref="D52:D53"/>
    <mergeCell ref="M52:M53"/>
    <mergeCell ref="A12:A13"/>
    <mergeCell ref="B12:B13"/>
    <mergeCell ref="M12:M13"/>
    <mergeCell ref="A58:A59"/>
    <mergeCell ref="B58:B59"/>
    <mergeCell ref="M58:M59"/>
    <mergeCell ref="B22:B23"/>
    <mergeCell ref="M22:M23"/>
    <mergeCell ref="M16:M17"/>
    <mergeCell ref="A18:A19"/>
    <mergeCell ref="B95:F95"/>
    <mergeCell ref="G95:H95"/>
    <mergeCell ref="I95:N95"/>
    <mergeCell ref="B94:F94"/>
    <mergeCell ref="G94:H94"/>
    <mergeCell ref="I94:N94"/>
    <mergeCell ref="B92:F92"/>
    <mergeCell ref="G92:H92"/>
    <mergeCell ref="I92:N92"/>
    <mergeCell ref="B93:F93"/>
    <mergeCell ref="G93:H93"/>
    <mergeCell ref="I93:N93"/>
    <mergeCell ref="B90:F90"/>
    <mergeCell ref="G90:H90"/>
    <mergeCell ref="I90:N90"/>
    <mergeCell ref="B91:F91"/>
    <mergeCell ref="G91:H91"/>
    <mergeCell ref="I91:N91"/>
    <mergeCell ref="B88:F88"/>
    <mergeCell ref="G88:H88"/>
    <mergeCell ref="I88:N88"/>
    <mergeCell ref="B89:F89"/>
    <mergeCell ref="G89:H89"/>
    <mergeCell ref="I89:N89"/>
    <mergeCell ref="B86:F86"/>
    <mergeCell ref="G86:H86"/>
    <mergeCell ref="I86:N86"/>
    <mergeCell ref="B87:F87"/>
    <mergeCell ref="G87:H87"/>
    <mergeCell ref="I87:N87"/>
    <mergeCell ref="B83:K83"/>
    <mergeCell ref="L83:N83"/>
    <mergeCell ref="B84:F84"/>
    <mergeCell ref="G84:H84"/>
    <mergeCell ref="I84:N84"/>
    <mergeCell ref="B85:F85"/>
    <mergeCell ref="G85:H85"/>
    <mergeCell ref="I85:N85"/>
    <mergeCell ref="B79:K79"/>
    <mergeCell ref="L79:N79"/>
    <mergeCell ref="B80:N80"/>
    <mergeCell ref="B81:K81"/>
    <mergeCell ref="L81:N81"/>
    <mergeCell ref="B82:N82"/>
    <mergeCell ref="B76:K76"/>
    <mergeCell ref="L76:N76"/>
    <mergeCell ref="B77:K77"/>
    <mergeCell ref="L77:N77"/>
    <mergeCell ref="B78:K78"/>
    <mergeCell ref="L78:N78"/>
    <mergeCell ref="A70:N70"/>
    <mergeCell ref="A71:N71"/>
    <mergeCell ref="A72:N72"/>
    <mergeCell ref="A73:N73"/>
    <mergeCell ref="A74:N74"/>
    <mergeCell ref="A75:N75"/>
    <mergeCell ref="B18:B19"/>
    <mergeCell ref="M18:M19"/>
    <mergeCell ref="A44:A45"/>
    <mergeCell ref="B44:B45"/>
    <mergeCell ref="M44:M45"/>
    <mergeCell ref="A28:A29"/>
    <mergeCell ref="B28:B29"/>
    <mergeCell ref="M28:M29"/>
    <mergeCell ref="A22:A23"/>
    <mergeCell ref="A40:A41"/>
    <mergeCell ref="A68:A69"/>
    <mergeCell ref="B68:B69"/>
    <mergeCell ref="M68:M69"/>
    <mergeCell ref="A56:A57"/>
    <mergeCell ref="B56:B57"/>
    <mergeCell ref="M56:M57"/>
    <mergeCell ref="A64:A65"/>
    <mergeCell ref="B64:B65"/>
    <mergeCell ref="M64:M65"/>
    <mergeCell ref="A66:A67"/>
    <mergeCell ref="B66:B67"/>
    <mergeCell ref="M66:M67"/>
    <mergeCell ref="A60:A61"/>
    <mergeCell ref="B60:B61"/>
    <mergeCell ref="M60:M61"/>
    <mergeCell ref="A62:A63"/>
    <mergeCell ref="B62:B63"/>
    <mergeCell ref="M62:M63"/>
    <mergeCell ref="A50:A51"/>
    <mergeCell ref="B50:B51"/>
    <mergeCell ref="M50:M51"/>
    <mergeCell ref="A54:A55"/>
    <mergeCell ref="B54:B55"/>
    <mergeCell ref="M54:M55"/>
    <mergeCell ref="D50:D51"/>
    <mergeCell ref="A46:A47"/>
    <mergeCell ref="B46:B47"/>
    <mergeCell ref="M46:M47"/>
    <mergeCell ref="A48:A49"/>
    <mergeCell ref="B48:B49"/>
    <mergeCell ref="M48:M49"/>
    <mergeCell ref="D48:D49"/>
    <mergeCell ref="B40:B41"/>
    <mergeCell ref="M40:M41"/>
    <mergeCell ref="A42:A43"/>
    <mergeCell ref="B42:B43"/>
    <mergeCell ref="M42:M43"/>
    <mergeCell ref="A34:A35"/>
    <mergeCell ref="B34:B35"/>
    <mergeCell ref="M34:M35"/>
    <mergeCell ref="A38:A39"/>
    <mergeCell ref="B38:B39"/>
    <mergeCell ref="M38:M39"/>
    <mergeCell ref="A36:A37"/>
    <mergeCell ref="B36:B37"/>
    <mergeCell ref="M36:M37"/>
    <mergeCell ref="A30:A31"/>
    <mergeCell ref="B30:B31"/>
    <mergeCell ref="M30:M31"/>
    <mergeCell ref="A32:A33"/>
    <mergeCell ref="B32:B33"/>
    <mergeCell ref="M32:M33"/>
    <mergeCell ref="A24:A25"/>
    <mergeCell ref="B24:B25"/>
    <mergeCell ref="M24:M25"/>
    <mergeCell ref="A26:A27"/>
    <mergeCell ref="B26:B27"/>
    <mergeCell ref="M26:M27"/>
    <mergeCell ref="A14:A15"/>
    <mergeCell ref="B14:B15"/>
    <mergeCell ref="M14:M15"/>
    <mergeCell ref="A20:A21"/>
    <mergeCell ref="B20:B21"/>
    <mergeCell ref="M20:M21"/>
    <mergeCell ref="D20:D21"/>
    <mergeCell ref="A16:A17"/>
    <mergeCell ref="D16:D17"/>
    <mergeCell ref="B16:B17"/>
    <mergeCell ref="A4:N4"/>
    <mergeCell ref="A5:N5"/>
    <mergeCell ref="A6:N6"/>
    <mergeCell ref="A7:A9"/>
    <mergeCell ref="B7:B9"/>
    <mergeCell ref="C7:M7"/>
    <mergeCell ref="A1:E1"/>
    <mergeCell ref="F1:G2"/>
    <mergeCell ref="H1:N1"/>
    <mergeCell ref="A2:E2"/>
    <mergeCell ref="H2:N2"/>
    <mergeCell ref="A3:N3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7" sqref="A7:B9"/>
    </sheetView>
  </sheetViews>
  <sheetFormatPr defaultColWidth="9.00390625" defaultRowHeight="12.75"/>
  <cols>
    <col min="1" max="1" width="9.00390625" style="0" customWidth="1"/>
    <col min="2" max="2" width="10.140625" style="0" customWidth="1"/>
    <col min="3" max="12" width="9.00390625" style="0" customWidth="1"/>
    <col min="13" max="13" width="12.8515625" style="0" customWidth="1"/>
  </cols>
  <sheetData>
    <row r="1" spans="1:13" ht="15.75" customHeight="1">
      <c r="A1" s="215"/>
      <c r="B1" s="215"/>
      <c r="C1" s="215"/>
      <c r="D1" s="215"/>
      <c r="E1" s="215"/>
      <c r="F1" s="215"/>
      <c r="G1" s="215"/>
      <c r="H1" s="123"/>
      <c r="I1" s="123"/>
      <c r="J1" s="124"/>
      <c r="K1" s="125"/>
      <c r="L1" s="125"/>
      <c r="M1" s="125"/>
    </row>
    <row r="2" spans="1:13" ht="15" customHeight="1">
      <c r="A2" s="215"/>
      <c r="B2" s="215"/>
      <c r="C2" s="215"/>
      <c r="D2" s="215"/>
      <c r="E2" s="215"/>
      <c r="F2" s="215"/>
      <c r="G2" s="215"/>
      <c r="H2" s="126"/>
      <c r="I2" s="216" t="s">
        <v>131</v>
      </c>
      <c r="J2" s="216"/>
      <c r="K2" s="216"/>
      <c r="L2" s="216"/>
      <c r="M2" s="216"/>
    </row>
    <row r="3" spans="1:13" ht="20.25" customHeight="1">
      <c r="A3" s="211"/>
      <c r="B3" s="211"/>
      <c r="C3" s="211"/>
      <c r="D3" s="211"/>
      <c r="E3" s="211"/>
      <c r="F3" s="211"/>
      <c r="G3" s="211"/>
      <c r="H3" s="211"/>
      <c r="I3" s="211"/>
      <c r="J3" s="127"/>
      <c r="K3" s="127"/>
      <c r="L3" s="127"/>
      <c r="M3" s="127"/>
    </row>
    <row r="4" spans="1:14" ht="34.5" customHeight="1">
      <c r="A4" s="211"/>
      <c r="B4" s="211"/>
      <c r="C4" s="211"/>
      <c r="D4" s="211"/>
      <c r="E4" s="211"/>
      <c r="F4" s="211"/>
      <c r="G4" s="211"/>
      <c r="H4" s="211"/>
      <c r="I4" s="211"/>
      <c r="J4" s="211" t="s">
        <v>132</v>
      </c>
      <c r="K4" s="211"/>
      <c r="L4" s="211"/>
      <c r="M4" s="211"/>
      <c r="N4" s="211"/>
    </row>
    <row r="5" spans="1:13" ht="27.75" customHeight="1">
      <c r="A5" s="212" t="s">
        <v>133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1:13" ht="20.25">
      <c r="A6" s="123"/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214" t="s">
        <v>181</v>
      </c>
      <c r="M6" s="214"/>
    </row>
    <row r="7" spans="1:13" ht="13.5" customHeight="1">
      <c r="A7" s="217" t="s">
        <v>134</v>
      </c>
      <c r="B7" s="217"/>
      <c r="C7" s="130" t="s">
        <v>135</v>
      </c>
      <c r="D7" s="130" t="s">
        <v>136</v>
      </c>
      <c r="E7" s="130" t="s">
        <v>137</v>
      </c>
      <c r="F7" s="130" t="s">
        <v>182</v>
      </c>
      <c r="G7" s="130" t="s">
        <v>138</v>
      </c>
      <c r="H7" s="130" t="s">
        <v>139</v>
      </c>
      <c r="I7" s="130" t="s">
        <v>183</v>
      </c>
      <c r="J7" s="130" t="s">
        <v>184</v>
      </c>
      <c r="K7" s="130" t="s">
        <v>140</v>
      </c>
      <c r="L7" s="130" t="s">
        <v>141</v>
      </c>
      <c r="M7" s="130" t="s">
        <v>142</v>
      </c>
    </row>
    <row r="8" spans="1:13" ht="24">
      <c r="A8" s="217"/>
      <c r="B8" s="217"/>
      <c r="C8" s="130" t="s">
        <v>143</v>
      </c>
      <c r="D8" s="130" t="s">
        <v>144</v>
      </c>
      <c r="E8" s="130" t="s">
        <v>145</v>
      </c>
      <c r="F8" s="130" t="s">
        <v>185</v>
      </c>
      <c r="G8" s="130" t="s">
        <v>31</v>
      </c>
      <c r="H8" s="130" t="s">
        <v>186</v>
      </c>
      <c r="I8" s="130" t="s">
        <v>187</v>
      </c>
      <c r="J8" s="130" t="s">
        <v>188</v>
      </c>
      <c r="K8" s="130" t="s">
        <v>189</v>
      </c>
      <c r="L8" s="130" t="s">
        <v>25</v>
      </c>
      <c r="M8" s="130" t="s">
        <v>190</v>
      </c>
    </row>
    <row r="9" spans="1:13" ht="27.75" customHeight="1">
      <c r="A9" s="217"/>
      <c r="B9" s="217"/>
      <c r="C9" s="130" t="s">
        <v>146</v>
      </c>
      <c r="D9" s="130" t="s">
        <v>147</v>
      </c>
      <c r="E9" s="130" t="s">
        <v>148</v>
      </c>
      <c r="F9" s="130" t="s">
        <v>148</v>
      </c>
      <c r="G9" s="131" t="s">
        <v>149</v>
      </c>
      <c r="H9" s="131" t="s">
        <v>150</v>
      </c>
      <c r="I9" s="131" t="s">
        <v>151</v>
      </c>
      <c r="J9" s="131" t="s">
        <v>152</v>
      </c>
      <c r="K9" s="130" t="s">
        <v>153</v>
      </c>
      <c r="L9" s="130" t="s">
        <v>154</v>
      </c>
      <c r="M9" s="130" t="s">
        <v>155</v>
      </c>
    </row>
    <row r="10" spans="1:13" ht="24" customHeight="1">
      <c r="A10" s="218" t="s">
        <v>156</v>
      </c>
      <c r="B10" s="218"/>
      <c r="C10" s="130" t="s">
        <v>157</v>
      </c>
      <c r="D10" s="132">
        <v>800</v>
      </c>
      <c r="E10" s="132">
        <v>1000</v>
      </c>
      <c r="F10" s="132">
        <v>1200</v>
      </c>
      <c r="G10" s="132">
        <v>1550</v>
      </c>
      <c r="H10" s="132">
        <v>2050</v>
      </c>
      <c r="I10" s="132">
        <v>4000</v>
      </c>
      <c r="J10" s="132">
        <v>6000</v>
      </c>
      <c r="K10" s="132">
        <v>7000</v>
      </c>
      <c r="L10" s="132">
        <v>8000</v>
      </c>
      <c r="M10" s="132">
        <v>9000</v>
      </c>
    </row>
    <row r="11" spans="1:13" ht="12.75" customHeight="1">
      <c r="A11" s="219" t="s">
        <v>158</v>
      </c>
      <c r="B11" s="219"/>
      <c r="C11" s="130" t="s">
        <v>157</v>
      </c>
      <c r="D11" s="132">
        <v>1000</v>
      </c>
      <c r="E11" s="132">
        <v>1300</v>
      </c>
      <c r="F11" s="132">
        <v>1500</v>
      </c>
      <c r="G11" s="132">
        <v>2000</v>
      </c>
      <c r="H11" s="132">
        <v>2600</v>
      </c>
      <c r="I11" s="132">
        <v>4700</v>
      </c>
      <c r="J11" s="132">
        <v>6850</v>
      </c>
      <c r="K11" s="132">
        <v>7950</v>
      </c>
      <c r="L11" s="132">
        <v>9000</v>
      </c>
      <c r="M11" s="132">
        <v>10000</v>
      </c>
    </row>
    <row r="12" spans="1:13" ht="24" customHeight="1">
      <c r="A12" s="218" t="s">
        <v>159</v>
      </c>
      <c r="B12" s="218"/>
      <c r="C12" s="130" t="s">
        <v>160</v>
      </c>
      <c r="D12" s="133">
        <v>16</v>
      </c>
      <c r="E12" s="134">
        <v>16</v>
      </c>
      <c r="F12" s="134">
        <v>17</v>
      </c>
      <c r="G12" s="135">
        <v>20</v>
      </c>
      <c r="H12" s="134">
        <v>20</v>
      </c>
      <c r="I12" s="135">
        <v>23</v>
      </c>
      <c r="J12" s="135">
        <v>28</v>
      </c>
      <c r="K12" s="134">
        <v>28</v>
      </c>
      <c r="L12" s="134">
        <v>38</v>
      </c>
      <c r="M12" s="134">
        <v>38</v>
      </c>
    </row>
    <row r="13" spans="1:13" ht="30" customHeight="1">
      <c r="A13" s="218" t="s">
        <v>161</v>
      </c>
      <c r="B13" s="218"/>
      <c r="C13" s="130" t="s">
        <v>157</v>
      </c>
      <c r="D13" s="136" t="s">
        <v>162</v>
      </c>
      <c r="E13" s="137" t="s">
        <v>162</v>
      </c>
      <c r="F13" s="137" t="s">
        <v>162</v>
      </c>
      <c r="G13" s="138" t="s">
        <v>162</v>
      </c>
      <c r="H13" s="134">
        <v>1500</v>
      </c>
      <c r="I13" s="135">
        <v>2000</v>
      </c>
      <c r="J13" s="135">
        <v>2000</v>
      </c>
      <c r="K13" s="135">
        <v>2000</v>
      </c>
      <c r="L13" s="134">
        <v>2000</v>
      </c>
      <c r="M13" s="134">
        <v>2000</v>
      </c>
    </row>
    <row r="14" spans="1:13" ht="24" customHeight="1">
      <c r="A14" s="218" t="s">
        <v>163</v>
      </c>
      <c r="B14" s="218"/>
      <c r="C14" s="130" t="s">
        <v>164</v>
      </c>
      <c r="D14" s="139" t="s">
        <v>165</v>
      </c>
      <c r="E14" s="132" t="s">
        <v>191</v>
      </c>
      <c r="F14" s="132" t="s">
        <v>191</v>
      </c>
      <c r="G14" s="132" t="s">
        <v>191</v>
      </c>
      <c r="H14" s="140" t="s">
        <v>192</v>
      </c>
      <c r="I14" s="140" t="s">
        <v>192</v>
      </c>
      <c r="J14" s="135" t="s">
        <v>193</v>
      </c>
      <c r="K14" s="134" t="s">
        <v>59</v>
      </c>
      <c r="L14" s="134" t="s">
        <v>59</v>
      </c>
      <c r="M14" s="134" t="s">
        <v>59</v>
      </c>
    </row>
    <row r="15" spans="1:13" ht="50.25" customHeight="1">
      <c r="A15" s="218" t="s">
        <v>166</v>
      </c>
      <c r="B15" s="218"/>
      <c r="C15" s="130" t="s">
        <v>167</v>
      </c>
      <c r="D15" s="139">
        <v>400</v>
      </c>
      <c r="E15" s="132">
        <v>400</v>
      </c>
      <c r="F15" s="132">
        <v>450</v>
      </c>
      <c r="G15" s="140">
        <v>550</v>
      </c>
      <c r="H15" s="140">
        <v>550</v>
      </c>
      <c r="I15" s="140">
        <v>700</v>
      </c>
      <c r="J15" s="135">
        <v>850</v>
      </c>
      <c r="K15" s="134">
        <v>950</v>
      </c>
      <c r="L15" s="134">
        <v>1000</v>
      </c>
      <c r="M15" s="134">
        <v>1000</v>
      </c>
    </row>
    <row r="16" spans="1:13" ht="12.75" customHeight="1" thickBot="1">
      <c r="A16" s="141"/>
      <c r="B16" s="141"/>
      <c r="C16" s="142"/>
      <c r="D16" s="143"/>
      <c r="E16" s="144"/>
      <c r="F16" s="144"/>
      <c r="G16" s="145"/>
      <c r="H16" s="145"/>
      <c r="I16" s="145"/>
      <c r="J16" s="146"/>
      <c r="K16" s="147"/>
      <c r="L16" s="147"/>
      <c r="M16" s="147"/>
    </row>
    <row r="17" spans="1:13" ht="12.75" customHeight="1">
      <c r="A17" s="220" t="s">
        <v>194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</row>
    <row r="18" spans="1:13" ht="12.75" customHeight="1">
      <c r="A18" s="213" t="s">
        <v>195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13" ht="12.75" customHeight="1">
      <c r="A19" s="213" t="s">
        <v>196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13" ht="12.75" customHeight="1">
      <c r="A20" s="213" t="s">
        <v>168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</row>
    <row r="21" spans="1:13" ht="12.75" customHeight="1">
      <c r="A21" s="213" t="s">
        <v>169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</row>
    <row r="22" spans="1:13" ht="12.75" customHeight="1">
      <c r="A22" s="213" t="s">
        <v>170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</row>
    <row r="23" spans="1:13" ht="12.75" customHeight="1">
      <c r="A23" s="213" t="s">
        <v>197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</row>
    <row r="24" spans="1:13" ht="12.75" customHeight="1">
      <c r="A24" s="213" t="s">
        <v>171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5" spans="1:13" ht="12.75">
      <c r="A25" s="213" t="s">
        <v>172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</row>
  </sheetData>
  <sheetProtection selectLockedCells="1" selectUnlockedCells="1"/>
  <mergeCells count="22">
    <mergeCell ref="A24:M24"/>
    <mergeCell ref="A15:B15"/>
    <mergeCell ref="A17:M17"/>
    <mergeCell ref="A18:M18"/>
    <mergeCell ref="A19:M19"/>
    <mergeCell ref="A20:M20"/>
    <mergeCell ref="A12:B12"/>
    <mergeCell ref="A13:B13"/>
    <mergeCell ref="A14:B14"/>
    <mergeCell ref="A21:M21"/>
    <mergeCell ref="A22:M22"/>
    <mergeCell ref="A23:M23"/>
    <mergeCell ref="J4:N4"/>
    <mergeCell ref="A5:M5"/>
    <mergeCell ref="A25:M25"/>
    <mergeCell ref="L6:M6"/>
    <mergeCell ref="A1:G2"/>
    <mergeCell ref="I2:M2"/>
    <mergeCell ref="A3:I4"/>
    <mergeCell ref="A7:B9"/>
    <mergeCell ref="A10:B10"/>
    <mergeCell ref="A11:B11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2019-01-15T18:41:34Z</dcterms:created>
  <dcterms:modified xsi:type="dcterms:W3CDTF">2019-10-20T19:01:19Z</dcterms:modified>
  <cp:category/>
  <cp:version/>
  <cp:contentType/>
  <cp:contentStatus/>
</cp:coreProperties>
</file>